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usna01\Desktop\"/>
    </mc:Choice>
  </mc:AlternateContent>
  <bookViews>
    <workbookView xWindow="0" yWindow="0" windowWidth="28800" windowHeight="13296" tabRatio="601"/>
  </bookViews>
  <sheets>
    <sheet name="ASBL-Comptabilité simplifiée" sheetId="1" r:id="rId1"/>
    <sheet name="ASBL-Comptabilité partie double" sheetId="6" r:id="rId2"/>
    <sheet name="Comptabilité communale" sheetId="3" r:id="rId3"/>
    <sheet name="Comptabilité provinciale" sheetId="4" r:id="rId4"/>
    <sheet name="Consolidation" sheetId="5" r:id="rId5"/>
    <sheet name="FRAIS FONCTIONNEMENT ACTIVITES" sheetId="7" r:id="rId6"/>
    <sheet name="Signatures" sheetId="8" r:id="rId7"/>
    <sheet name="Feuil2" sheetId="9" r:id="rId8"/>
  </sheets>
  <definedNames>
    <definedName name="_xlnm.Print_Area" localSheetId="2">'Comptabilité communale'!$A$1:$E$263</definedName>
  </definedNames>
  <calcPr calcId="152511"/>
</workbook>
</file>

<file path=xl/calcChain.xml><?xml version="1.0" encoding="utf-8"?>
<calcChain xmlns="http://schemas.openxmlformats.org/spreadsheetml/2006/main">
  <c r="E39" i="7" l="1"/>
  <c r="D336" i="4"/>
  <c r="D346" i="4"/>
  <c r="D249" i="3"/>
  <c r="D253" i="3"/>
  <c r="D259" i="3"/>
  <c r="D227" i="3"/>
  <c r="D231" i="3"/>
  <c r="D237" i="3"/>
  <c r="D99" i="6"/>
  <c r="D159" i="3"/>
  <c r="D157" i="3" s="1"/>
  <c r="M41" i="5" s="1"/>
  <c r="G26" i="6"/>
  <c r="G24" i="6" s="1"/>
  <c r="D26" i="6"/>
  <c r="G181" i="6"/>
  <c r="G191" i="6"/>
  <c r="G174" i="6"/>
  <c r="D181" i="6"/>
  <c r="D191" i="6"/>
  <c r="D124" i="6"/>
  <c r="D123" i="6"/>
  <c r="D118" i="6" s="1"/>
  <c r="D117" i="6" s="1"/>
  <c r="D135" i="6"/>
  <c r="G168" i="6"/>
  <c r="G167" i="6" s="1"/>
  <c r="G209" i="6" s="1"/>
  <c r="D168" i="6"/>
  <c r="J41" i="5" s="1"/>
  <c r="G124" i="6"/>
  <c r="G123" i="6" s="1"/>
  <c r="G118" i="6" s="1"/>
  <c r="G117" i="6" s="1"/>
  <c r="G116" i="6" s="1"/>
  <c r="G158" i="6" s="1"/>
  <c r="G135" i="6"/>
  <c r="G69" i="6"/>
  <c r="G68" i="6"/>
  <c r="G57" i="6" s="1"/>
  <c r="D69" i="6"/>
  <c r="D68" i="6"/>
  <c r="D57" i="6" s="1"/>
  <c r="G81" i="6"/>
  <c r="G88" i="6"/>
  <c r="G99" i="6"/>
  <c r="G94" i="6" s="1"/>
  <c r="G86" i="6" s="1"/>
  <c r="D88" i="6"/>
  <c r="D94" i="6"/>
  <c r="D81" i="6"/>
  <c r="G13" i="6"/>
  <c r="G7" i="6" s="1"/>
  <c r="G32" i="6"/>
  <c r="D13" i="6"/>
  <c r="D7" i="6" s="1"/>
  <c r="D32" i="6"/>
  <c r="D24" i="6"/>
  <c r="G19" i="1"/>
  <c r="G23" i="1"/>
  <c r="G27" i="1"/>
  <c r="G33" i="1"/>
  <c r="G39" i="1"/>
  <c r="C8" i="1"/>
  <c r="C6" i="1" s="1"/>
  <c r="C19" i="1"/>
  <c r="D104" i="3"/>
  <c r="D107" i="3"/>
  <c r="D102" i="3"/>
  <c r="M15" i="5" s="1"/>
  <c r="D212" i="3"/>
  <c r="D204" i="3"/>
  <c r="C204" i="3"/>
  <c r="D170" i="3"/>
  <c r="D172" i="3"/>
  <c r="D175" i="3"/>
  <c r="D6" i="3"/>
  <c r="D12" i="3"/>
  <c r="D22" i="3"/>
  <c r="D24" i="3"/>
  <c r="D29" i="3"/>
  <c r="D36" i="3"/>
  <c r="D58" i="3"/>
  <c r="D61" i="3"/>
  <c r="D68" i="3"/>
  <c r="D73" i="3"/>
  <c r="D78" i="3"/>
  <c r="D83" i="3"/>
  <c r="D87" i="3"/>
  <c r="D93" i="3"/>
  <c r="D95" i="3"/>
  <c r="D98" i="3"/>
  <c r="D190" i="3"/>
  <c r="D191" i="3"/>
  <c r="D367" i="4"/>
  <c r="D361" i="4"/>
  <c r="D355" i="4" s="1"/>
  <c r="D357" i="4"/>
  <c r="D219" i="4"/>
  <c r="D221" i="4"/>
  <c r="D236" i="4"/>
  <c r="D238" i="4"/>
  <c r="P43" i="5" s="1"/>
  <c r="D244" i="4"/>
  <c r="P59" i="5" s="1"/>
  <c r="D250" i="4"/>
  <c r="D261" i="4"/>
  <c r="D263" i="4"/>
  <c r="D180" i="4"/>
  <c r="D3" i="4"/>
  <c r="P7" i="5" s="1"/>
  <c r="D340" i="4"/>
  <c r="D334" i="4" s="1"/>
  <c r="D321" i="4"/>
  <c r="D313" i="4"/>
  <c r="C313" i="4"/>
  <c r="D19" i="4"/>
  <c r="D21" i="4"/>
  <c r="D27" i="4"/>
  <c r="D36" i="4"/>
  <c r="D96" i="4"/>
  <c r="D101" i="4"/>
  <c r="D105" i="4"/>
  <c r="D110" i="4"/>
  <c r="D113" i="4"/>
  <c r="D118" i="4"/>
  <c r="D124" i="4"/>
  <c r="D130" i="4"/>
  <c r="D134" i="4"/>
  <c r="D137" i="4"/>
  <c r="D143" i="4"/>
  <c r="D146" i="4"/>
  <c r="D149" i="4"/>
  <c r="D158" i="4"/>
  <c r="D165" i="4"/>
  <c r="D167" i="4"/>
  <c r="D175" i="4"/>
  <c r="P15" i="5" s="1"/>
  <c r="D189" i="4"/>
  <c r="D191" i="4"/>
  <c r="J9" i="5"/>
  <c r="J11" i="5"/>
  <c r="J13" i="5"/>
  <c r="J19" i="5"/>
  <c r="J21" i="5"/>
  <c r="J23" i="5"/>
  <c r="G9" i="5"/>
  <c r="G11" i="5"/>
  <c r="G19" i="5"/>
  <c r="G21" i="5"/>
  <c r="G23" i="5"/>
  <c r="G41" i="5"/>
  <c r="P50" i="5"/>
  <c r="G52" i="5"/>
  <c r="J52" i="5"/>
  <c r="G57" i="5"/>
  <c r="P57" i="5"/>
  <c r="M57" i="5"/>
  <c r="J57" i="5"/>
  <c r="G59" i="5"/>
  <c r="M59" i="5"/>
  <c r="J59" i="5"/>
  <c r="J43" i="5"/>
  <c r="P45" i="5"/>
  <c r="J45" i="5"/>
  <c r="S45" i="5" s="1"/>
  <c r="M48" i="5"/>
  <c r="S48" i="5"/>
  <c r="M54" i="5"/>
  <c r="S54" i="5" s="1"/>
  <c r="P19" i="5"/>
  <c r="P21" i="5"/>
  <c r="M21" i="5"/>
  <c r="M13" i="5"/>
  <c r="P23" i="5"/>
  <c r="S23" i="5" s="1"/>
  <c r="M23" i="5"/>
  <c r="M17" i="5"/>
  <c r="S17" i="5" s="1"/>
  <c r="D116" i="4" l="1"/>
  <c r="P11" i="5" s="1"/>
  <c r="D217" i="4"/>
  <c r="D66" i="3"/>
  <c r="M11" i="5" s="1"/>
  <c r="D168" i="3"/>
  <c r="D43" i="6"/>
  <c r="G106" i="6"/>
  <c r="D225" i="3"/>
  <c r="S57" i="5"/>
  <c r="P41" i="5"/>
  <c r="D156" i="4"/>
  <c r="P13" i="5" s="1"/>
  <c r="S13" i="5" s="1"/>
  <c r="D17" i="4"/>
  <c r="P52" i="5"/>
  <c r="D20" i="3"/>
  <c r="M9" i="5" s="1"/>
  <c r="D4" i="3"/>
  <c r="D123" i="3" s="1"/>
  <c r="G17" i="1"/>
  <c r="G43" i="6"/>
  <c r="D86" i="6"/>
  <c r="D106" i="6" s="1"/>
  <c r="D174" i="6"/>
  <c r="J50" i="5" s="1"/>
  <c r="D247" i="3"/>
  <c r="S59" i="5"/>
  <c r="S21" i="5"/>
  <c r="S52" i="5"/>
  <c r="S43" i="5"/>
  <c r="S19" i="5"/>
  <c r="P9" i="5"/>
  <c r="G50" i="5"/>
  <c r="G48" i="1"/>
  <c r="J61" i="5"/>
  <c r="S41" i="5"/>
  <c r="P25" i="5"/>
  <c r="S9" i="5"/>
  <c r="J7" i="5"/>
  <c r="J25" i="5" s="1"/>
  <c r="D116" i="6"/>
  <c r="D158" i="6" s="1"/>
  <c r="M7" i="5"/>
  <c r="M25" i="5" s="1"/>
  <c r="M50" i="5"/>
  <c r="M61" i="5" s="1"/>
  <c r="D187" i="3"/>
  <c r="C48" i="1"/>
  <c r="C57" i="1" s="1"/>
  <c r="G7" i="5"/>
  <c r="S11" i="5"/>
  <c r="S15" i="5"/>
  <c r="D173" i="4"/>
  <c r="D200" i="4" s="1"/>
  <c r="D248" i="4"/>
  <c r="D279" i="4" s="1"/>
  <c r="D167" i="6"/>
  <c r="D209" i="6" s="1"/>
  <c r="P61" i="5" l="1"/>
  <c r="M27" i="5"/>
  <c r="M29" i="5" s="1"/>
  <c r="D280" i="4"/>
  <c r="P27" i="5"/>
  <c r="P29" i="5" s="1"/>
  <c r="G61" i="5"/>
  <c r="S50" i="5"/>
  <c r="S61" i="5" s="1"/>
  <c r="P63" i="5"/>
  <c r="P65" i="5" s="1"/>
  <c r="M63" i="5"/>
  <c r="M65" i="5" s="1"/>
  <c r="J27" i="5"/>
  <c r="J29" i="5" s="1"/>
  <c r="J63" i="5"/>
  <c r="J65" i="5" s="1"/>
  <c r="G25" i="5"/>
  <c r="S7" i="5"/>
  <c r="S25" i="5" s="1"/>
  <c r="D188" i="3"/>
  <c r="D193" i="3" s="1"/>
  <c r="G63" i="5" l="1"/>
  <c r="G65" i="5" s="1"/>
  <c r="S63" i="5"/>
  <c r="S65" i="5" s="1"/>
  <c r="G27" i="5"/>
  <c r="G29" i="5" s="1"/>
  <c r="S27" i="5"/>
  <c r="S29" i="5" s="1"/>
</calcChain>
</file>

<file path=xl/comments1.xml><?xml version="1.0" encoding="utf-8"?>
<comments xmlns="http://schemas.openxmlformats.org/spreadsheetml/2006/main">
  <authors>
    <author>CRUSNA01</author>
  </authors>
  <commentList>
    <comment ref="D5" authorId="0" shapeId="0">
      <text>
        <r>
          <rPr>
            <sz val="8"/>
            <color indexed="81"/>
            <rFont val="Tahoma"/>
            <family val="2"/>
          </rPr>
          <t xml:space="preserve">ANNEE DU RAPPORT
</t>
        </r>
      </text>
    </comment>
    <comment ref="G5" authorId="0" shapeId="0">
      <text>
        <r>
          <rPr>
            <sz val="8"/>
            <color indexed="81"/>
            <rFont val="Tahoma"/>
            <family val="2"/>
          </rPr>
          <t xml:space="preserve">ANNEE précédent le rapport
</t>
        </r>
      </text>
    </comment>
  </commentList>
</comments>
</file>

<file path=xl/comments2.xml><?xml version="1.0" encoding="utf-8"?>
<comments xmlns="http://schemas.openxmlformats.org/spreadsheetml/2006/main">
  <authors>
    <author>CRUSNA01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 xml:space="preserve">Année du rapport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9" authorId="0" shapeId="0">
      <text>
        <r>
          <rPr>
            <b/>
            <sz val="8"/>
            <color indexed="81"/>
            <rFont val="Tahoma"/>
            <family val="2"/>
          </rPr>
          <t xml:space="preserve">Comptes propres à la comptabilité des communes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CRUSNA01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 xml:space="preserve">Année du rapport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<sst xmlns="http://schemas.openxmlformats.org/spreadsheetml/2006/main" count="856" uniqueCount="644">
  <si>
    <t>ETAT DES RECETTES ET DEPENSES</t>
  </si>
  <si>
    <t>Acquisition de documents sur autres supports</t>
  </si>
  <si>
    <t xml:space="preserve">Traitement </t>
  </si>
  <si>
    <t xml:space="preserve">Fonctionnement </t>
  </si>
  <si>
    <t>Equipement</t>
  </si>
  <si>
    <t xml:space="preserve">Régions </t>
  </si>
  <si>
    <t>Villes et Communes</t>
  </si>
  <si>
    <t>Autres</t>
  </si>
  <si>
    <t>Provinces</t>
  </si>
  <si>
    <t>Communauté française</t>
  </si>
  <si>
    <t xml:space="preserve">Animation </t>
  </si>
  <si>
    <t>Autre</t>
  </si>
  <si>
    <t>TOTAL DES DEPENSES</t>
  </si>
  <si>
    <t>TOTAL DES RECETTES</t>
  </si>
  <si>
    <t>ACTIF</t>
  </si>
  <si>
    <t>ACTIFS IMMOBILISES</t>
  </si>
  <si>
    <t>20/28</t>
  </si>
  <si>
    <t>22/27</t>
  </si>
  <si>
    <t>ACTIFS CIRCULANTS</t>
  </si>
  <si>
    <t>29/58</t>
  </si>
  <si>
    <t>40/41</t>
  </si>
  <si>
    <t>2. Provinces</t>
  </si>
  <si>
    <t>6. Région Wallonne</t>
  </si>
  <si>
    <t>50/53</t>
  </si>
  <si>
    <t>54/58</t>
  </si>
  <si>
    <t>490/1</t>
  </si>
  <si>
    <t>TOTAL DE L'ACTIF</t>
  </si>
  <si>
    <t>20/58</t>
  </si>
  <si>
    <t>10/15</t>
  </si>
  <si>
    <t>DETTES</t>
  </si>
  <si>
    <t>17/49</t>
  </si>
  <si>
    <t>42/48</t>
  </si>
  <si>
    <t>492/3</t>
  </si>
  <si>
    <t>10/49</t>
  </si>
  <si>
    <t>CHARGES</t>
  </si>
  <si>
    <t>60/64</t>
  </si>
  <si>
    <t>631/4</t>
  </si>
  <si>
    <t>Autres charges d'exploitation</t>
  </si>
  <si>
    <t xml:space="preserve">Charges financières </t>
  </si>
  <si>
    <t>Charges exceptionnelles</t>
  </si>
  <si>
    <t>PRODUITS</t>
  </si>
  <si>
    <t>70/74</t>
  </si>
  <si>
    <t>Produits exceptionnels</t>
  </si>
  <si>
    <t>Marchandises et Services (60)</t>
  </si>
  <si>
    <t>Rémunérations (62)</t>
  </si>
  <si>
    <t>Codes</t>
  </si>
  <si>
    <t>Achats de matières</t>
  </si>
  <si>
    <t xml:space="preserve">   Fournitures de bureau pour stocks</t>
  </si>
  <si>
    <t xml:space="preserve">   Fournitures techniques pour stocks</t>
  </si>
  <si>
    <t xml:space="preserve">   Fournitures bâtiments pour stocks</t>
  </si>
  <si>
    <t xml:space="preserve">   Fournitures véhicules pour stocks</t>
  </si>
  <si>
    <t>Fournitures de bureau pour consommation directe</t>
  </si>
  <si>
    <t>Fournitures pour bâtiments pour consommation directe</t>
  </si>
  <si>
    <t>Combustibles chauffage bâtiments pour consommation directe</t>
  </si>
  <si>
    <t>Fournitures pour véhicules</t>
  </si>
  <si>
    <t xml:space="preserve">Fournitures pour revente directe </t>
  </si>
  <si>
    <t>Services et biens divers d'exploitation</t>
  </si>
  <si>
    <t>Loyers et charges locatives</t>
  </si>
  <si>
    <t>Frais de déplacements du personnel communal et des mandataires</t>
  </si>
  <si>
    <t>Indemnités et frais divers du personnel</t>
  </si>
  <si>
    <t>Honoraires et indemnités pour expertise</t>
  </si>
  <si>
    <t>Honoraires et indemnités pour études, travaux</t>
  </si>
  <si>
    <t>Honoraires avocats, médecins</t>
  </si>
  <si>
    <t>Droits d'auteurs, honoraires (artistes,professeurs…)</t>
  </si>
  <si>
    <t>Indemnités pour prestations diverses</t>
  </si>
  <si>
    <t xml:space="preserve">Prestations administratives de tiers </t>
  </si>
  <si>
    <t>Frais administratifs des postes, téléphones, télégraphes</t>
  </si>
  <si>
    <t>Location et entretien mobilier et matériel</t>
  </si>
  <si>
    <t>Frais de réception et représentation</t>
  </si>
  <si>
    <t>Documentation et abonnements</t>
  </si>
  <si>
    <t>Autres frais de fonctionnement administratifs</t>
  </si>
  <si>
    <t>Prestations techniques de tiers</t>
  </si>
  <si>
    <t>Frais techniques divers</t>
  </si>
  <si>
    <t>Prestations de tiers pour bâtiments</t>
  </si>
  <si>
    <t>Fournitures d'électricité pour les bâtiments</t>
  </si>
  <si>
    <t>Fournitures de gaz pour les bâtiments</t>
  </si>
  <si>
    <t>Vapeur pour les bâtiments</t>
  </si>
  <si>
    <t>Fournitures d'eau pour les bâtiments</t>
  </si>
  <si>
    <t>Autres frais pour les bâtiments</t>
  </si>
  <si>
    <t>Prestations de tiers pour les véhicules</t>
  </si>
  <si>
    <t>Location de matériel de transport</t>
  </si>
  <si>
    <t>Autres frais pour moyens de transport</t>
  </si>
  <si>
    <t>Assurances véhicules</t>
  </si>
  <si>
    <t>Autres frais d'assurances</t>
  </si>
  <si>
    <t>Impôts, taxes sur biens immobiliers</t>
  </si>
  <si>
    <t>Impôts et taxes sur les véhicules</t>
  </si>
  <si>
    <t>Autres taxes et impôts</t>
  </si>
  <si>
    <t>Frais de personnel</t>
  </si>
  <si>
    <t>Traitement du personnal communal</t>
  </si>
  <si>
    <t xml:space="preserve">Traitement du personnel contractuel subsidié </t>
  </si>
  <si>
    <t>Indemnités de prestations du personnel communal</t>
  </si>
  <si>
    <t xml:space="preserve">Indemnités de prestations du personnel contractuel subsidié </t>
  </si>
  <si>
    <t>Pécules de vacances du personnel communal</t>
  </si>
  <si>
    <t>Pécules de vacances du personnel contractuel subsidié</t>
  </si>
  <si>
    <t>Autres allocations sociales</t>
  </si>
  <si>
    <t>Cotisations patronales à l'ONSSAPL pour le personnel communal</t>
  </si>
  <si>
    <t>Cotisations ONSSAPL pour le personnel contractuel subsidié</t>
  </si>
  <si>
    <t>Cotisations ONSSAPL pour les indemnités de pres. du personnel  com.</t>
  </si>
  <si>
    <t>Cotisation patronale caisse communale de pension</t>
  </si>
  <si>
    <t xml:space="preserve">Cotisation patronale autres caisses de pension </t>
  </si>
  <si>
    <t>Frais déplacement domicile au lieu de travail</t>
  </si>
  <si>
    <t>Frais déplacement domicile au lieu de travail ACS</t>
  </si>
  <si>
    <t>Transport gratuit</t>
  </si>
  <si>
    <t>Autres interventions pour ACS</t>
  </si>
  <si>
    <t>Pensions et rentes</t>
  </si>
  <si>
    <t>Assurances accidents de travail</t>
  </si>
  <si>
    <t>Cotisations au service médical du travail</t>
  </si>
  <si>
    <t xml:space="preserve">Cotisations au service social collectif et autres </t>
  </si>
  <si>
    <t>Primes syndicales en faveur du personnel communal</t>
  </si>
  <si>
    <t>Subsides d'exploitation accordés</t>
  </si>
  <si>
    <t xml:space="preserve">   Subsides directs aux entreprises</t>
  </si>
  <si>
    <t>Remboursements d'emprunts</t>
  </si>
  <si>
    <t>Amortissements, réductions de valeurs, redressements</t>
  </si>
  <si>
    <t>provisions</t>
  </si>
  <si>
    <t>CHARGES TOTALES</t>
  </si>
  <si>
    <t>Produits de la fiscalité</t>
  </si>
  <si>
    <t>Produits d'exploitation</t>
  </si>
  <si>
    <t xml:space="preserve">Produits des prestations effectuées </t>
  </si>
  <si>
    <t>Produits de la vente de biens</t>
  </si>
  <si>
    <t>Produits des concessions de droits</t>
  </si>
  <si>
    <t>Produits divers</t>
  </si>
  <si>
    <t>Produits des locations immobilières</t>
  </si>
  <si>
    <t>Contribution dans les charges de traitements  du personnel com.</t>
  </si>
  <si>
    <t>Subsides d'exploitation reçus</t>
  </si>
  <si>
    <t>Dons manuels reçus</t>
  </si>
  <si>
    <t>Contributions des autres pouv. publics frais d'exploitation</t>
  </si>
  <si>
    <t>Récupération des remb. d'emprunts et remb. de prêts</t>
  </si>
  <si>
    <t xml:space="preserve">Produits financiers </t>
  </si>
  <si>
    <t>Plus-values, redressements, réductions et travaux internes</t>
  </si>
  <si>
    <t>PRODUITS TOTAUX</t>
  </si>
  <si>
    <t>RESULTAT (PRODUITS - CHARGES)</t>
  </si>
  <si>
    <t>+ 64</t>
  </si>
  <si>
    <t>- 74</t>
  </si>
  <si>
    <t>RESULTAT FINAL</t>
  </si>
  <si>
    <t>Exercice</t>
  </si>
  <si>
    <t>COMPTE DE RESULTATS</t>
  </si>
  <si>
    <t>Consolidation</t>
  </si>
  <si>
    <t>Rémunérations/Frais de personnel</t>
  </si>
  <si>
    <t>Remboursement d'emprunts</t>
  </si>
  <si>
    <t>Charges financières</t>
  </si>
  <si>
    <t>TOTAL</t>
  </si>
  <si>
    <t>Indemnités et frais de service pour le personnel</t>
  </si>
  <si>
    <t>Honor., jet. de prés. et autres indemn. pour personnel non comm.</t>
  </si>
  <si>
    <t>Frais de fonctionnement</t>
  </si>
  <si>
    <t>Frais d'assurance hors personnel</t>
  </si>
  <si>
    <t>Impôts à charge de la commune</t>
  </si>
  <si>
    <t>Frais pour les vêtements de travail</t>
  </si>
  <si>
    <t>Charges de traitement</t>
  </si>
  <si>
    <t>Charges d'allocations sociales</t>
  </si>
  <si>
    <t>Indemnités de dernière maladie et de funérailles</t>
  </si>
  <si>
    <t>Charges patronales de sécurité sociale</t>
  </si>
  <si>
    <t>Charges patronales de pensions</t>
  </si>
  <si>
    <t>Frais de déplacements et autres interventions</t>
  </si>
  <si>
    <t xml:space="preserve">Charges de pensions et de rentes </t>
  </si>
  <si>
    <t>Charges d'assurances du personnel</t>
  </si>
  <si>
    <t>Autres charges de personnel</t>
  </si>
  <si>
    <t>Achats de matières pour gestion de stock</t>
  </si>
  <si>
    <t>Achats pour consommation directe</t>
  </si>
  <si>
    <t>Subsides d'exploitation aux entreprises</t>
  </si>
  <si>
    <t>Subsides indirects aux entreprises</t>
  </si>
  <si>
    <t>Subsides d'exploitation aux ménages</t>
  </si>
  <si>
    <t>Subsides directs aux ménages</t>
  </si>
  <si>
    <t>Subsides indirects aux ménages</t>
  </si>
  <si>
    <t>Subsides d'exploitation à l'Autorité supérieure</t>
  </si>
  <si>
    <t>Subsides d'exploitation aux autres pouvoirs publics</t>
  </si>
  <si>
    <t>Cotisations (73)</t>
  </si>
  <si>
    <t>Dons et legs (73)</t>
  </si>
  <si>
    <t>Subventions / subsides (73)</t>
  </si>
  <si>
    <t>Abonnements et droits d'inscription (70)</t>
  </si>
  <si>
    <t>Droits de location (70)</t>
  </si>
  <si>
    <t>Acquisition de livres</t>
  </si>
  <si>
    <t>Acquisition de périodiques</t>
  </si>
  <si>
    <t>Charges financières (65)</t>
  </si>
  <si>
    <t>Autres dépenses</t>
  </si>
  <si>
    <t>Approvisionnements et marchandises</t>
  </si>
  <si>
    <t>Services et biens divers</t>
  </si>
  <si>
    <t>Amortiss., réduction de val, et prov.</t>
  </si>
  <si>
    <t>Exercice précédent</t>
  </si>
  <si>
    <t>I. Frais d'établissement</t>
  </si>
  <si>
    <t>II. Immobilisations incorporelles</t>
  </si>
  <si>
    <t>III. Immobilisations corporelles</t>
  </si>
  <si>
    <t>A. Terrains et constructions</t>
  </si>
  <si>
    <t>B. Installations, machines et outillage</t>
  </si>
  <si>
    <t>C. Mobilier et matériel roulant</t>
  </si>
  <si>
    <t>D. Location-financement et droits similaires</t>
  </si>
  <si>
    <t>E. Autres immobilisations corporelles</t>
  </si>
  <si>
    <t>IV. Immobilisations financières</t>
  </si>
  <si>
    <t>V. Créances à plus d’un an</t>
  </si>
  <si>
    <t>A. Créances commerciales</t>
  </si>
  <si>
    <t>B. Autres créances et subventions</t>
  </si>
  <si>
    <t>VI. Stocks et commandes en cours d’exécution</t>
  </si>
  <si>
    <t>VII. Créances à un an au plus</t>
  </si>
  <si>
    <t>VIII. Placements de trésorerie</t>
  </si>
  <si>
    <t>IX. Valeurs disponibles</t>
  </si>
  <si>
    <t>X. Comptes de régularisation</t>
  </si>
  <si>
    <t>FONDS SOCIAL</t>
  </si>
  <si>
    <t>10</t>
  </si>
  <si>
    <t>III. Plus-values de réévaluation</t>
  </si>
  <si>
    <t>12</t>
  </si>
  <si>
    <t>IV. Fonds affectés</t>
  </si>
  <si>
    <t>13</t>
  </si>
  <si>
    <t>V. Bénéfice reporté</t>
  </si>
  <si>
    <t>140</t>
  </si>
  <si>
    <t>141</t>
  </si>
  <si>
    <t>VI. Subsides en capital</t>
  </si>
  <si>
    <t>15</t>
  </si>
  <si>
    <t>151</t>
  </si>
  <si>
    <t>1. Villes et communes</t>
  </si>
  <si>
    <t>1510</t>
  </si>
  <si>
    <t>1511</t>
  </si>
  <si>
    <t>3. Communauté Française</t>
  </si>
  <si>
    <t>1512</t>
  </si>
  <si>
    <t>1513</t>
  </si>
  <si>
    <t>1514</t>
  </si>
  <si>
    <t>1515</t>
  </si>
  <si>
    <t>152</t>
  </si>
  <si>
    <t xml:space="preserve">PROVISIONS </t>
  </si>
  <si>
    <t>16</t>
  </si>
  <si>
    <t>VII. A. Provisions pour risques et charges</t>
  </si>
  <si>
    <t>160/5</t>
  </si>
  <si>
    <t>B. Provisions pour dons et legs avec droit de reprise</t>
  </si>
  <si>
    <t>168</t>
  </si>
  <si>
    <t>VIII. Dettes à plus d'un an</t>
  </si>
  <si>
    <t>17</t>
  </si>
  <si>
    <t>IX. Dettes à un an au plus</t>
  </si>
  <si>
    <t>A. Dettes à plus d'un an échéant dans l'année</t>
  </si>
  <si>
    <t>42</t>
  </si>
  <si>
    <t>B. Dettes financières</t>
  </si>
  <si>
    <t>43</t>
  </si>
  <si>
    <t>C. Dettes commerciales</t>
  </si>
  <si>
    <t>44</t>
  </si>
  <si>
    <t>D. Acomptes reçus sur commandes</t>
  </si>
  <si>
    <t>46</t>
  </si>
  <si>
    <t>E. Dettes fiscales, salariales et sociales</t>
  </si>
  <si>
    <t>45</t>
  </si>
  <si>
    <t>F. Autres dettes</t>
  </si>
  <si>
    <t>TOTAL DU PASSIF</t>
  </si>
  <si>
    <t xml:space="preserve">BILAN </t>
  </si>
  <si>
    <t>II. Coût des ventes et des prestations</t>
  </si>
  <si>
    <t>A. Approvisionnements et marchandises</t>
  </si>
  <si>
    <t>B. Services et biens divers</t>
  </si>
  <si>
    <t>C. Rémunérations, charges sociales et pensions</t>
  </si>
  <si>
    <t>D. Amortissements et réductions de valeur sur frais</t>
  </si>
  <si>
    <t>d'établissement, sur immobilisations incorporelles et</t>
  </si>
  <si>
    <t>corporelles</t>
  </si>
  <si>
    <t>E. Réductions de valeur sur stocks, sur commandes en</t>
  </si>
  <si>
    <t>cours d'exécution et sur créances commerciales</t>
  </si>
  <si>
    <t>(dotations +, reprises -)</t>
  </si>
  <si>
    <t>F. Provisions pour risques et charges (dotations +,</t>
  </si>
  <si>
    <t>utilisations et reprises -)</t>
  </si>
  <si>
    <t>G. Autres charges d'exploitation</t>
  </si>
  <si>
    <t>V. Charges financières</t>
  </si>
  <si>
    <t>VIII. Charges exceptionnelles</t>
  </si>
  <si>
    <t>XI. Bénéfice de l’exercice</t>
  </si>
  <si>
    <t>70/67</t>
  </si>
  <si>
    <t>60/67</t>
  </si>
  <si>
    <t>I. Ventes et prestations</t>
  </si>
  <si>
    <t>A. Chiffre d’affaires</t>
  </si>
  <si>
    <t>IV. Produits financiers</t>
  </si>
  <si>
    <t>VII. Produits exceptionnels</t>
  </si>
  <si>
    <t>XI. Perte de l'exercice</t>
  </si>
  <si>
    <t>67/70</t>
  </si>
  <si>
    <t>70/77</t>
  </si>
  <si>
    <t xml:space="preserve">Compte de résultats </t>
  </si>
  <si>
    <t xml:space="preserve">(sous la forme de compte) </t>
  </si>
  <si>
    <t>PASSIF</t>
  </si>
  <si>
    <t>Charges</t>
  </si>
  <si>
    <t>Produits</t>
  </si>
  <si>
    <t>F. Immobilisations corp. en cours et acomptes versés</t>
  </si>
  <si>
    <t xml:space="preserve">B. Autres créances </t>
  </si>
  <si>
    <t xml:space="preserve">I. Fonds associatifs </t>
  </si>
  <si>
    <t>4. Commission communautaire française - BXL</t>
  </si>
  <si>
    <t>5. Région de Bruxelles Capitale</t>
  </si>
  <si>
    <t>7. Etat fédéral</t>
  </si>
  <si>
    <t>1516</t>
  </si>
  <si>
    <t>8. Union européenne</t>
  </si>
  <si>
    <t>1517</t>
  </si>
  <si>
    <t>1518/9</t>
  </si>
  <si>
    <t xml:space="preserve">A. Dettes financières </t>
  </si>
  <si>
    <t>170/4</t>
  </si>
  <si>
    <t>B. Dettes commerciales</t>
  </si>
  <si>
    <t>C. Acomptes reçus sur commandes</t>
  </si>
  <si>
    <t>D. Autres dettes</t>
  </si>
  <si>
    <t>175</t>
  </si>
  <si>
    <t>176</t>
  </si>
  <si>
    <t>179</t>
  </si>
  <si>
    <t>450/3</t>
  </si>
  <si>
    <t>454/9</t>
  </si>
  <si>
    <t>48</t>
  </si>
  <si>
    <t>600/8</t>
  </si>
  <si>
    <t>1.1. Achats de matières premières</t>
  </si>
  <si>
    <t>1.2. Achats de fournitures</t>
  </si>
  <si>
    <t xml:space="preserve">1.3. Achats de services, travaux et études  </t>
  </si>
  <si>
    <t>1.4. Sous-traitances générales</t>
  </si>
  <si>
    <t>1.5. Achats de marchandises</t>
  </si>
  <si>
    <t>1.6. Achats d'immeubles destinés à la revente</t>
  </si>
  <si>
    <t>1.7. Remises ristournes et rabais obtenus (-)</t>
  </si>
  <si>
    <t>1.5.1. Acquisitions de documents</t>
  </si>
  <si>
    <t>1.5.2. Autres achats de marchandises</t>
  </si>
  <si>
    <t>Acquisitions de livres</t>
  </si>
  <si>
    <t>Acquisitions de périodiques</t>
  </si>
  <si>
    <t>Acquisitions de documents multimédias</t>
  </si>
  <si>
    <t>Acquisitions de doc. sur autres supports</t>
  </si>
  <si>
    <t>635/8</t>
  </si>
  <si>
    <t>640/8</t>
  </si>
  <si>
    <t>H. Charges d'exploitation portées à l'actif (-)</t>
  </si>
  <si>
    <t xml:space="preserve">A.1. Abonnements et droits d'inscription </t>
  </si>
  <si>
    <t>A.2. Droits de location</t>
  </si>
  <si>
    <t>C. Production immobilisée</t>
  </si>
  <si>
    <t>B. Variations des en-cours</t>
  </si>
  <si>
    <t>D.2. Cotisations membres adhérents</t>
  </si>
  <si>
    <t>D.3. Dons sans droit de reprise (+/-)</t>
  </si>
  <si>
    <t>D.4. Dons avec droit de reprise (+/-)</t>
  </si>
  <si>
    <t>D.5. Legs sans droit de reprise (+/-)</t>
  </si>
  <si>
    <t>D.6. Legs avec droit de reprise (+/-)</t>
  </si>
  <si>
    <t>D.7. Subsides en capital et en intérêts</t>
  </si>
  <si>
    <t>C.1.Rémunérations et avantages sociaux directs</t>
  </si>
  <si>
    <t>C.2.Cotisations patronales d'assurances sociales</t>
  </si>
  <si>
    <t>C.3.Primes patronales pour assurances extra-légales</t>
  </si>
  <si>
    <t>C.4.Autres frais de personnel</t>
  </si>
  <si>
    <t>C.5.Pensions de retraite et de survie</t>
  </si>
  <si>
    <t>A.1. Achats</t>
  </si>
  <si>
    <t>A.2. Variation des stocks (-/+)</t>
  </si>
  <si>
    <t>A.1. Villes et communes</t>
  </si>
  <si>
    <t>A.2. Provinces</t>
  </si>
  <si>
    <t>A.3. Communauté Française</t>
  </si>
  <si>
    <t>A.4. Commission communautaire française - BXL</t>
  </si>
  <si>
    <t>A.5. Région de Bruxelles Capitale</t>
  </si>
  <si>
    <t>A.6. Région Wallonne</t>
  </si>
  <si>
    <t>A.7. Etat fédéral</t>
  </si>
  <si>
    <t>A.8. Union européenne</t>
  </si>
  <si>
    <t>A.9. Autres pouvoirs publics</t>
  </si>
  <si>
    <t>9. Autres pouvoirs publics</t>
  </si>
  <si>
    <t xml:space="preserve">E.1. Impôts </t>
  </si>
  <si>
    <t>E.2. Rémunérations et charges sociales</t>
  </si>
  <si>
    <t>D.8. Subsides d'exploitation</t>
  </si>
  <si>
    <t xml:space="preserve">Dons manuels </t>
  </si>
  <si>
    <t>Subsides d'exploitation reçus de l'autorité supérieure</t>
  </si>
  <si>
    <t>Fonds des communes et fonds spéciaux</t>
  </si>
  <si>
    <t>Subsides d'exploitation reçus des pouvoirs publics</t>
  </si>
  <si>
    <t>6. CHARGES  (Imputations)</t>
  </si>
  <si>
    <t>7. PRODUITS  (Droits constatés nets)</t>
  </si>
  <si>
    <t>Achat de biens de l'ordinaire</t>
  </si>
  <si>
    <t xml:space="preserve">Achat matières premières </t>
  </si>
  <si>
    <t>Achat de fournitures</t>
  </si>
  <si>
    <t xml:space="preserve">Achat fournitures éducation et loisirs </t>
  </si>
  <si>
    <t>Achat de produits et matériel d'entretien</t>
  </si>
  <si>
    <t>Achat de fournitures diverses</t>
  </si>
  <si>
    <t>Variations de stocks matière premières réduction</t>
  </si>
  <si>
    <t>Variations de stocks fournitures réduction</t>
  </si>
  <si>
    <t>Indemnités frais service personnel</t>
  </si>
  <si>
    <t>Frais déplacement et séjour</t>
  </si>
  <si>
    <t xml:space="preserve">Indemnités logement </t>
  </si>
  <si>
    <t xml:space="preserve">Indemnités et frais d'habillement </t>
  </si>
  <si>
    <t>Indemnités frais bureau et téléphone</t>
  </si>
  <si>
    <t>Indemnités et frais divers personnel</t>
  </si>
  <si>
    <t>Honoraires jetons présence et autres</t>
  </si>
  <si>
    <t>Frais de personnel extérieur</t>
  </si>
  <si>
    <t>Honoraires et indemnités avocats, médecins</t>
  </si>
  <si>
    <t>Jetons de présence</t>
  </si>
  <si>
    <t>Prime tremplin emploi</t>
  </si>
  <si>
    <t>Honoraires et indemnités diverses</t>
  </si>
  <si>
    <t>Frais administratifs</t>
  </si>
  <si>
    <t>Fournitures administratives</t>
  </si>
  <si>
    <t>Prestations de tiers</t>
  </si>
  <si>
    <t>Frais de correspondance</t>
  </si>
  <si>
    <t>Frais de téléphone</t>
  </si>
  <si>
    <t>Frais de publicité promotion informatique</t>
  </si>
  <si>
    <t>Frais de location entretien matériel et mobilier</t>
  </si>
  <si>
    <t>Frais de gestion informatique</t>
  </si>
  <si>
    <t>Prestations service médical travail</t>
  </si>
  <si>
    <t>Frais de poursuite et procédure</t>
  </si>
  <si>
    <t>Frais de formation du personnel</t>
  </si>
  <si>
    <t>Frais organisation examens</t>
  </si>
  <si>
    <t>Achats journaux livres documentation</t>
  </si>
  <si>
    <t>Frais achat et vente spécifiques</t>
  </si>
  <si>
    <t>Cotisation APW/diverses cotisations</t>
  </si>
  <si>
    <t>Organisation conférences-séminaires</t>
  </si>
  <si>
    <t>Autres frais administratifs</t>
  </si>
  <si>
    <t>Frais fonctionnement technique</t>
  </si>
  <si>
    <t>Fournitures techniques</t>
  </si>
  <si>
    <t>Prestations tiers</t>
  </si>
  <si>
    <t>Fournitures entretien location vêtements de travail</t>
  </si>
  <si>
    <t>Assurances incendie, vol, RC</t>
  </si>
  <si>
    <t>Location , entretien fournitures techniques</t>
  </si>
  <si>
    <t>Fournitures pour remise prix</t>
  </si>
  <si>
    <t>Frais transport scolaire, excursion</t>
  </si>
  <si>
    <t>Organisation de repas</t>
  </si>
  <si>
    <t>Autres frais techniques</t>
  </si>
  <si>
    <t xml:space="preserve">Frais fonctionnement bâtiments </t>
  </si>
  <si>
    <t>Fournitures matériel bâtiments</t>
  </si>
  <si>
    <t xml:space="preserve">Prestation tiers bâtiments </t>
  </si>
  <si>
    <t xml:space="preserve">Fournitures combustible bâtiment </t>
  </si>
  <si>
    <t>Assurances biens immobiliers</t>
  </si>
  <si>
    <t>Impôts taxes et redevances diverses</t>
  </si>
  <si>
    <t>Electricité</t>
  </si>
  <si>
    <t>Eau gaz vapeur bâtiments</t>
  </si>
  <si>
    <t>Entretien et nettoyage bâtiments</t>
  </si>
  <si>
    <t>Autres frais pour bâtiments</t>
  </si>
  <si>
    <t>Frais fonctionnement véhicules</t>
  </si>
  <si>
    <t>Achat matériel pour véhicules</t>
  </si>
  <si>
    <t>Prestations tiers pour véhicules</t>
  </si>
  <si>
    <t>Fourniture huile et carburant véhicules</t>
  </si>
  <si>
    <t>Impôts et taxes véhicules</t>
  </si>
  <si>
    <t>Location matériel transport</t>
  </si>
  <si>
    <t>Autres frais sur véhicule</t>
  </si>
  <si>
    <t>Contrats d'entretien ( si pas repris sous 613)</t>
  </si>
  <si>
    <t>Assurances  ( si pas repris sous 613)</t>
  </si>
  <si>
    <t xml:space="preserve">Personnel intérimaire et mis à la disposition de la Province </t>
  </si>
  <si>
    <t xml:space="preserve">Autres frais de fonctionnement </t>
  </si>
  <si>
    <t>Traitements</t>
  </si>
  <si>
    <t>Traitements indemnités personnel provincial</t>
  </si>
  <si>
    <t>Traitement indemnités personnel ACS</t>
  </si>
  <si>
    <t>Traitements mandataires provinciaux</t>
  </si>
  <si>
    <t>Jetons de présence mandataires</t>
  </si>
  <si>
    <t>Autres indemnités</t>
  </si>
  <si>
    <t>Allocations sociales</t>
  </si>
  <si>
    <t>Pécule et AFA personnel provincial</t>
  </si>
  <si>
    <t>Pécules et AFA personnel ACS</t>
  </si>
  <si>
    <t>Indemnités dernière maladie et funéraires</t>
  </si>
  <si>
    <t xml:space="preserve">Allocations sociales membres DP </t>
  </si>
  <si>
    <t>Autres allocations et indemnités sociales</t>
  </si>
  <si>
    <t>Frais de fonctionnement voirie</t>
  </si>
  <si>
    <t>Fournitures pour la voirie</t>
  </si>
  <si>
    <t>Prestations tiers voirie</t>
  </si>
  <si>
    <t>Location et entretien matériel voirie</t>
  </si>
  <si>
    <t>Fournitures pour neige et verglas</t>
  </si>
  <si>
    <t>Prestations tiers déneigement</t>
  </si>
  <si>
    <t>Autres dépenses voirie</t>
  </si>
  <si>
    <t>Frais fonctionnement cours d'eau</t>
  </si>
  <si>
    <t>Fournitures pour cours d'eau</t>
  </si>
  <si>
    <t>Prestations tiers cours d'eau</t>
  </si>
  <si>
    <t>Frais d'analyse</t>
  </si>
  <si>
    <t>Autres dépenses cours d'eau</t>
  </si>
  <si>
    <t>Contrat entretien des bâtiments</t>
  </si>
  <si>
    <t>Contrat entretien machines, matériel</t>
  </si>
  <si>
    <t>Autres contrats d'entretien</t>
  </si>
  <si>
    <t>Assurances biens meubles</t>
  </si>
  <si>
    <t>Impôts et taxes sur véhicules</t>
  </si>
  <si>
    <t>Précompte immobilier</t>
  </si>
  <si>
    <t>Précompte mobilier</t>
  </si>
  <si>
    <t>Autres impôts et taxes</t>
  </si>
  <si>
    <t xml:space="preserve">Personnel intérimaire    </t>
  </si>
  <si>
    <t>Personnel détaché à la province</t>
  </si>
  <si>
    <t>Autres charges de fonctionnement</t>
  </si>
  <si>
    <t>Dépenses de personnel</t>
  </si>
  <si>
    <t>Cotisations patronales ONSS</t>
  </si>
  <si>
    <t>Cotisation patronale ONSS pers. ACS</t>
  </si>
  <si>
    <t>Cotisation patronale ONSS autres indemn.</t>
  </si>
  <si>
    <t>Cotisations patronales pensions</t>
  </si>
  <si>
    <t>Cotisation patronale pension caisse province</t>
  </si>
  <si>
    <t>Cotisation patronale autres caisses pensions</t>
  </si>
  <si>
    <t>Frais déplacement et autres avantages pécuniaires</t>
  </si>
  <si>
    <t>Frais déplacement ex. domic. personnel province</t>
  </si>
  <si>
    <t>Frais déplacem. ex. domic. ACS</t>
  </si>
  <si>
    <t>Transport gratuit assuré par province</t>
  </si>
  <si>
    <t>Autres avantages personnel province</t>
  </si>
  <si>
    <t>Autres avantages personnel ACS</t>
  </si>
  <si>
    <t>Pensions direct. à charge province</t>
  </si>
  <si>
    <t>Rentes direct. à charge province</t>
  </si>
  <si>
    <t>Assurances du personnel</t>
  </si>
  <si>
    <t>Assurance accident du travail</t>
  </si>
  <si>
    <t>Cotisations service médical du travail</t>
  </si>
  <si>
    <t>Autres frais du personnel</t>
  </si>
  <si>
    <t>Cotisations service social collectif</t>
  </si>
  <si>
    <t>Interventions primes syndicales</t>
  </si>
  <si>
    <t xml:space="preserve">Amortissements réductions de valeurs et provisions </t>
  </si>
  <si>
    <t>Amortissements et réductions valeur sur actifs immobilisés</t>
  </si>
  <si>
    <t>Amortissement frais établissement</t>
  </si>
  <si>
    <t>Réduction valeur sur actifs circulants</t>
  </si>
  <si>
    <t>Réduction valeur sur stocks</t>
  </si>
  <si>
    <t>Provisions pour risques et charges</t>
  </si>
  <si>
    <t>Constitution prov. travaux mainten.</t>
  </si>
  <si>
    <t>Constitution prov. arriérés traitements</t>
  </si>
  <si>
    <t>Constitution prov. autre risque charge</t>
  </si>
  <si>
    <t>Autres frais d'exploitation</t>
  </si>
  <si>
    <t>Subsides d'exploitation acordés</t>
  </si>
  <si>
    <t>Subsides obligatoires asbl, entreprises</t>
  </si>
  <si>
    <t>Subsides facultatifs asbl, entreprises</t>
  </si>
  <si>
    <t>Subsides obligatoires aux ménages</t>
  </si>
  <si>
    <t>Subsides facultatifs aux ménages</t>
  </si>
  <si>
    <t>Autres contributions dans charges</t>
  </si>
  <si>
    <t>Contribution frais autres institutions publiques</t>
  </si>
  <si>
    <t>Contribution dans charges spécifiques fonctionnement</t>
  </si>
  <si>
    <t>Contribution institutions recherche scientifique</t>
  </si>
  <si>
    <t>Contribution autres institutions publiques</t>
  </si>
  <si>
    <t>Non-valeur du Service ordinaire</t>
  </si>
  <si>
    <t>Taxes et autres à rembourser</t>
  </si>
  <si>
    <t>Non-valeur du Service extraordinaire</t>
  </si>
  <si>
    <t>Charges activées au titre de frais de restructuration</t>
  </si>
  <si>
    <t>Activation de charges de restructur.</t>
  </si>
  <si>
    <t>A restituer au pouvoir subsidiant</t>
  </si>
  <si>
    <t>A restituer AWIP</t>
  </si>
  <si>
    <t>A restituer autres pouvoirs subsidiants</t>
  </si>
  <si>
    <t>Produits de fonctionnement</t>
  </si>
  <si>
    <t>Impôts</t>
  </si>
  <si>
    <t>Amendes perçues</t>
  </si>
  <si>
    <t>Divers produits</t>
  </si>
  <si>
    <t>Produits droits d'entrée inscription</t>
  </si>
  <si>
    <t>Produits de la vente de bien</t>
  </si>
  <si>
    <t>Vente de livres et cours</t>
  </si>
  <si>
    <t xml:space="preserve"> Produit de location mobilière</t>
  </si>
  <si>
    <t>Location livres, jeux…</t>
  </si>
  <si>
    <t xml:space="preserve">Produits de concession de droits </t>
  </si>
  <si>
    <t>Récupération de frais</t>
  </si>
  <si>
    <t xml:space="preserve">Récupération frais de poursuite </t>
  </si>
  <si>
    <t xml:space="preserve">Récupération frais de téléphone </t>
  </si>
  <si>
    <t>Produits location immobilière</t>
  </si>
  <si>
    <t>Produits d'exploitation divers</t>
  </si>
  <si>
    <t>Divers produits de fonctionnement</t>
  </si>
  <si>
    <t>Variation des stocks</t>
  </si>
  <si>
    <t>Variation stocks mat. prem. augment.</t>
  </si>
  <si>
    <t>Variat. stocks fournitures augment.</t>
  </si>
  <si>
    <t>Variat. stocks prod. entret. augment.</t>
  </si>
  <si>
    <t>Variat. stocks prod. divers augment.</t>
  </si>
  <si>
    <t>Immobilisations produites</t>
  </si>
  <si>
    <t>Utilisation et reprise de provisions</t>
  </si>
  <si>
    <t>Utilisation de provisions</t>
  </si>
  <si>
    <t>Reprise de provisions</t>
  </si>
  <si>
    <t>Autres produits d'exploitation</t>
  </si>
  <si>
    <t>Subsides d'autorités concessions ristournes</t>
  </si>
  <si>
    <t>Contribution personnel ACS</t>
  </si>
  <si>
    <t>Contrib. charges personnel détaché</t>
  </si>
  <si>
    <t>Fonds sectoriel</t>
  </si>
  <si>
    <t>Contrib.spécif. frais fonctionnement</t>
  </si>
  <si>
    <t>Contribution autres pouvoirs publics</t>
  </si>
  <si>
    <t>Contribution Union européenne</t>
  </si>
  <si>
    <t>Recettes de concessions</t>
  </si>
  <si>
    <t>Ristournes</t>
  </si>
  <si>
    <t>Fonds des provinces et fonds spéciaux</t>
  </si>
  <si>
    <t xml:space="preserve">Fonds des provinces  </t>
  </si>
  <si>
    <t>Autres produits</t>
  </si>
  <si>
    <t>Récup. disponible avances fonds</t>
  </si>
  <si>
    <t>Remb. assignations post. périmées</t>
  </si>
  <si>
    <t>Restitutions et remboursements divers</t>
  </si>
  <si>
    <t>Remboursement accident par comp. assurances</t>
  </si>
  <si>
    <t>Remb. par FMP salaire écart. tempor.</t>
  </si>
  <si>
    <t>Récup. traitements payés indûment</t>
  </si>
  <si>
    <t>Récup. cotis. patron. payées indûm.</t>
  </si>
  <si>
    <t>Diverses récupérations</t>
  </si>
  <si>
    <t>Produits financiers</t>
  </si>
  <si>
    <t>7. PRODUITS (Droits constatés nets)</t>
  </si>
  <si>
    <r>
      <t xml:space="preserve">Codes compta droit public </t>
    </r>
    <r>
      <rPr>
        <b/>
        <sz val="10"/>
        <rFont val="Arial"/>
        <family val="2"/>
      </rPr>
      <t>Commune</t>
    </r>
  </si>
  <si>
    <r>
      <t xml:space="preserve">Codes compta droit privé </t>
    </r>
    <r>
      <rPr>
        <b/>
        <sz val="10"/>
        <rFont val="Arial"/>
        <family val="2"/>
      </rPr>
      <t>simplifiée</t>
    </r>
  </si>
  <si>
    <r>
      <t xml:space="preserve">Codes compta droit privé </t>
    </r>
    <r>
      <rPr>
        <b/>
        <sz val="10"/>
        <rFont val="Arial"/>
        <family val="2"/>
      </rPr>
      <t>en partie double</t>
    </r>
  </si>
  <si>
    <t>Exercice           compta privée simplifiée</t>
  </si>
  <si>
    <t>Exercice compta privée en partie double</t>
  </si>
  <si>
    <t xml:space="preserve">Acquisition de documents </t>
  </si>
  <si>
    <t xml:space="preserve">Autres marchandises et services </t>
  </si>
  <si>
    <t>ORDINAIRE</t>
  </si>
  <si>
    <t>-</t>
  </si>
  <si>
    <r>
      <t>Codes compta droit public</t>
    </r>
    <r>
      <rPr>
        <b/>
        <sz val="10"/>
        <rFont val="Arial"/>
        <family val="2"/>
      </rPr>
      <t xml:space="preserve"> Province</t>
    </r>
  </si>
  <si>
    <t>63</t>
  </si>
  <si>
    <t>Charges exceptionnelles (66)</t>
  </si>
  <si>
    <t>Autres charges d'exploitation (64)</t>
  </si>
  <si>
    <t>642/6</t>
  </si>
  <si>
    <t>Exercice    compta Commune</t>
  </si>
  <si>
    <t>Traitement</t>
  </si>
  <si>
    <t>D. Cotisations, dons, legs et subsides</t>
  </si>
  <si>
    <t>D.1. Cotisations membres associés</t>
  </si>
  <si>
    <t>Produits financiers (75)</t>
  </si>
  <si>
    <t>Produits exceptionnels (76)</t>
  </si>
  <si>
    <t>71</t>
  </si>
  <si>
    <t>72</t>
  </si>
  <si>
    <t>Cotisations, dons, legs et subsides</t>
  </si>
  <si>
    <t>Autres recettes (C. Affaires 70- Autres)</t>
  </si>
  <si>
    <t>(Variations des en-cours)</t>
  </si>
  <si>
    <t>(Production immobilisée)</t>
  </si>
  <si>
    <t>Chiffre d'aff. /Produits fonctionnement</t>
  </si>
  <si>
    <t xml:space="preserve">Contribution dans les charges </t>
  </si>
  <si>
    <t>de trait.  du personnel communal</t>
  </si>
  <si>
    <t>Récupération des remb. d'emprunts</t>
  </si>
  <si>
    <t xml:space="preserve"> et remb. de prêts</t>
  </si>
  <si>
    <t>Villes et communes</t>
  </si>
  <si>
    <t>TOTAL GENERAL</t>
  </si>
  <si>
    <t>Variations de stocks produits divers réduction</t>
  </si>
  <si>
    <t>Cotisation patronale ONSS personnel provincial</t>
  </si>
  <si>
    <t>Autres produits d'exploitation (74)</t>
  </si>
  <si>
    <t xml:space="preserve"> rémunération des auteurs pour prêt public</t>
  </si>
  <si>
    <r>
      <t xml:space="preserve">Dans </t>
    </r>
    <r>
      <rPr>
        <b/>
        <sz val="10"/>
        <rFont val="Verdana"/>
        <family val="2"/>
      </rPr>
      <t>"Services et biens divers"</t>
    </r>
    <r>
      <rPr>
        <sz val="10"/>
        <rFont val="Verdana"/>
        <family val="2"/>
      </rPr>
      <t xml:space="preserve">, préciser le montant des : </t>
    </r>
  </si>
  <si>
    <t xml:space="preserve">dont Rémunération des auteurs pour prêt public </t>
  </si>
  <si>
    <t>Excédent des charges produits/ Perte</t>
  </si>
  <si>
    <t>Excédent des produits  sur charges/       Bénéfice</t>
  </si>
  <si>
    <t xml:space="preserve">Opérations de redressements                        </t>
  </si>
  <si>
    <t xml:space="preserve">Subsides reçus des </t>
  </si>
  <si>
    <r>
      <t xml:space="preserve">Dans </t>
    </r>
    <r>
      <rPr>
        <b/>
        <sz val="10"/>
        <rFont val="Verdana"/>
        <family val="2"/>
      </rPr>
      <t>"Achats de bien"</t>
    </r>
    <r>
      <rPr>
        <sz val="10"/>
        <rFont val="Verdana"/>
        <family val="2"/>
      </rPr>
      <t xml:space="preserve">, préciser le montant de : </t>
    </r>
  </si>
  <si>
    <t>Ventes de biens et prestations de services (70)</t>
  </si>
  <si>
    <t>A. Subsides en capital reçus en espèces</t>
  </si>
  <si>
    <t>B. Subsides en capital reçus en nature</t>
  </si>
  <si>
    <t>E. Autres produits d'exploitation</t>
  </si>
  <si>
    <t xml:space="preserve">A.3. Ventes de biens et prestations de services </t>
  </si>
  <si>
    <t xml:space="preserve">   Fournitures pour stocks destinés à la revente</t>
  </si>
  <si>
    <t>Fournitures techniques pour consommation directe</t>
  </si>
  <si>
    <t>Indemnités logement pers. communal</t>
  </si>
  <si>
    <t>Indemnités et frais d'habillement du personnel communal</t>
  </si>
  <si>
    <t>Remb. charges personnel détaché</t>
  </si>
  <si>
    <t>Prestations du service médical du travail</t>
  </si>
  <si>
    <t>Fourn. énergie pour fonctionnement</t>
  </si>
  <si>
    <t>Frais de fonctionnement de la voirie et des cours d'eau</t>
  </si>
  <si>
    <t>Cotisations patronales à l'ONSSAPL indemnités ACS</t>
  </si>
  <si>
    <t>Cotisations patronales caisse de répartition Pensions du pers. com.</t>
  </si>
  <si>
    <t>Autres interventions pour personnel communal</t>
  </si>
  <si>
    <t>Subsides de l'autorité supérieure à des fins spécifiques</t>
  </si>
  <si>
    <t>Acquisition de documents multimédias</t>
  </si>
  <si>
    <t>EXTRAORDINAIRE</t>
  </si>
  <si>
    <t>Achat de marchandises</t>
  </si>
  <si>
    <t>Variations de stocks fournitures éducation et loisirs réduction</t>
  </si>
  <si>
    <t>Variations de stocks produits entretien réduction</t>
  </si>
  <si>
    <t>Location entret. matériel cours d'eau</t>
  </si>
  <si>
    <t>Contrat entretien mat. informatique</t>
  </si>
  <si>
    <t>Assurances biens immeubles</t>
  </si>
  <si>
    <t>Impôts à charge de la Province  ( si pas repris sous 613)</t>
  </si>
  <si>
    <t>Amortissement immob. incorporelles</t>
  </si>
  <si>
    <t>Amortissement immob. corporelles</t>
  </si>
  <si>
    <t>Amortissement subsides invest. octroyés</t>
  </si>
  <si>
    <t>Réduction valeur immob. financières</t>
  </si>
  <si>
    <t>Réduction de valeur créances à plus d' 1 an</t>
  </si>
  <si>
    <t>Constitution prov. pension ou simil.</t>
  </si>
  <si>
    <t>Contribution pertes exploitation entr. publ.</t>
  </si>
  <si>
    <t>Prestations directe conc. fonction</t>
  </si>
  <si>
    <t>Récup. travaux exécutés pour tiers</t>
  </si>
  <si>
    <t>Contrib. spécif. frais personnel</t>
  </si>
  <si>
    <t>Subvention plan communal emploi</t>
  </si>
  <si>
    <t>Exercice       compta            Province</t>
  </si>
  <si>
    <t>Exercice       compta Province</t>
  </si>
  <si>
    <t>Service et biens divers (61)</t>
  </si>
  <si>
    <t>DEPENSES (6)</t>
  </si>
  <si>
    <t>RECETTES (7)</t>
  </si>
  <si>
    <t>ANNEXE</t>
  </si>
  <si>
    <t>COMPTABILITE SIMPLIFIEE DES ASBL</t>
  </si>
  <si>
    <r>
      <t xml:space="preserve"> Perte reportée  </t>
    </r>
    <r>
      <rPr>
        <b/>
        <sz val="10"/>
        <color indexed="10"/>
        <rFont val="Arial"/>
        <family val="2"/>
      </rPr>
      <t>(-)</t>
    </r>
  </si>
  <si>
    <t>70/71</t>
  </si>
  <si>
    <t>76/77</t>
  </si>
  <si>
    <t xml:space="preserve">MONTANT </t>
  </si>
  <si>
    <t>N° FACTURE</t>
  </si>
  <si>
    <t>FOURNISSEUR</t>
  </si>
  <si>
    <t>DATE</t>
  </si>
  <si>
    <t>NATURE CHARGE</t>
  </si>
  <si>
    <t xml:space="preserve">Fait à                                            le </t>
  </si>
  <si>
    <t>DATE DE PAIEMENT</t>
  </si>
  <si>
    <t>Nous, soussigné(e)s le(la) représentant(e) du pouvoir organisateur et le/la bibliothécaire-dirigeant(e), certifions sincères et véritables les informations reprises dans le présent dossier et certifions que les dépenses reprises dans ce rapport n'ont pas été présentées auprès d'une autre autorité subsidiante.</t>
  </si>
  <si>
    <r>
      <t xml:space="preserve">Joindre un extrait du grand livre et </t>
    </r>
    <r>
      <rPr>
        <b/>
        <sz val="10"/>
        <rFont val="Verdana"/>
        <family val="2"/>
      </rPr>
      <t>pointer</t>
    </r>
    <r>
      <rPr>
        <sz val="10"/>
        <rFont val="Verdana"/>
        <family val="2"/>
      </rPr>
      <t xml:space="preserve"> les dépenses admissibles justifiant la subvention ou joindre  copie des factures et preuves de paiement ainsi qu'un listing récapitulatif des dépenses à prendre en compte </t>
    </r>
  </si>
  <si>
    <t>Banques/ Caisses au 01/01/22</t>
  </si>
  <si>
    <t>Banques/ Caisses au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</si>
</sst>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#,##0.00\ _€"/>
    <numFmt numFmtId="166" formatCode="#,##0.00\ _F"/>
  </numFmts>
  <fonts count="2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color indexed="81"/>
      <name val="Tahoma"/>
      <family val="2"/>
    </font>
    <font>
      <sz val="10"/>
      <color indexed="22"/>
      <name val="Arial"/>
      <family val="2"/>
    </font>
    <font>
      <b/>
      <sz val="8"/>
      <color indexed="81"/>
      <name val="Tahoma"/>
      <family val="2"/>
    </font>
    <font>
      <b/>
      <sz val="11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3"/>
      </top>
      <bottom style="dashed">
        <color indexed="63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dotted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DotDot">
        <color indexed="64"/>
      </top>
      <bottom style="dotted">
        <color indexed="64"/>
      </bottom>
      <diagonal/>
    </border>
    <border>
      <left/>
      <right/>
      <top style="dashDot">
        <color indexed="64"/>
      </top>
      <bottom style="dashed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otted">
        <color indexed="64"/>
      </bottom>
      <diagonal/>
    </border>
    <border>
      <left/>
      <right/>
      <top style="dotted">
        <color indexed="63"/>
      </top>
      <bottom style="dotted">
        <color indexed="22"/>
      </bottom>
      <diagonal/>
    </border>
    <border>
      <left/>
      <right/>
      <top style="dotted">
        <color indexed="64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dotted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2" fillId="0" borderId="0" xfId="0" applyFont="1" applyBorder="1"/>
    <xf numFmtId="164" fontId="2" fillId="0" borderId="0" xfId="1" applyFont="1"/>
    <xf numFmtId="164" fontId="2" fillId="0" borderId="0" xfId="1" applyFont="1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3"/>
    </xf>
    <xf numFmtId="0" fontId="4" fillId="0" borderId="3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8" fillId="0" borderId="0" xfId="0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0" xfId="0" applyFont="1" applyBorder="1" applyAlignment="1">
      <alignment horizontal="left"/>
    </xf>
    <xf numFmtId="165" fontId="0" fillId="0" borderId="0" xfId="0" applyNumberFormat="1" applyBorder="1"/>
    <xf numFmtId="165" fontId="0" fillId="0" borderId="11" xfId="0" applyNumberFormat="1" applyBorder="1"/>
    <xf numFmtId="0" fontId="0" fillId="0" borderId="4" xfId="0" applyBorder="1"/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8" fillId="0" borderId="0" xfId="0" applyFont="1" applyAlignment="1">
      <alignment horizontal="right" vertical="center" indent="2"/>
    </xf>
    <xf numFmtId="0" fontId="0" fillId="0" borderId="12" xfId="0" applyBorder="1" applyAlignment="1">
      <alignment horizontal="left" vertical="center"/>
    </xf>
    <xf numFmtId="165" fontId="0" fillId="0" borderId="13" xfId="0" applyNumberFormat="1" applyBorder="1"/>
    <xf numFmtId="165" fontId="0" fillId="0" borderId="14" xfId="0" applyNumberFormat="1" applyBorder="1"/>
    <xf numFmtId="0" fontId="0" fillId="0" borderId="15" xfId="0" applyBorder="1"/>
    <xf numFmtId="0" fontId="0" fillId="0" borderId="5" xfId="0" applyBorder="1" applyAlignment="1">
      <alignment horizontal="center"/>
    </xf>
    <xf numFmtId="165" fontId="0" fillId="0" borderId="8" xfId="0" applyNumberFormat="1" applyBorder="1"/>
    <xf numFmtId="165" fontId="0" fillId="0" borderId="9" xfId="0" applyNumberFormat="1" applyBorder="1"/>
    <xf numFmtId="0" fontId="0" fillId="0" borderId="0" xfId="0" applyBorder="1"/>
    <xf numFmtId="165" fontId="0" fillId="0" borderId="4" xfId="0" applyNumberFormat="1" applyBorder="1"/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5" fontId="0" fillId="0" borderId="4" xfId="0" applyNumberFormat="1" applyBorder="1" applyAlignment="1">
      <alignment horizontal="left"/>
    </xf>
    <xf numFmtId="165" fontId="0" fillId="0" borderId="0" xfId="0" applyNumberFormat="1" applyBorder="1" applyAlignme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14" xfId="0" applyBorder="1"/>
    <xf numFmtId="165" fontId="0" fillId="0" borderId="15" xfId="0" applyNumberFormat="1" applyBorder="1"/>
    <xf numFmtId="0" fontId="8" fillId="0" borderId="0" xfId="0" applyFont="1" applyAlignment="1">
      <alignment horizontal="left" vertical="center" indent="2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166" fontId="0" fillId="0" borderId="8" xfId="0" applyNumberFormat="1" applyBorder="1" applyAlignment="1"/>
    <xf numFmtId="166" fontId="0" fillId="0" borderId="9" xfId="0" applyNumberFormat="1" applyBorder="1" applyAlignment="1"/>
    <xf numFmtId="166" fontId="0" fillId="0" borderId="0" xfId="0" applyNumberFormat="1" applyBorder="1" applyAlignment="1"/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6" fontId="8" fillId="0" borderId="11" xfId="0" applyNumberFormat="1" applyFont="1" applyBorder="1" applyAlignment="1"/>
    <xf numFmtId="166" fontId="8" fillId="0" borderId="0" xfId="0" applyNumberFormat="1" applyFont="1" applyBorder="1" applyAlignment="1"/>
    <xf numFmtId="0" fontId="8" fillId="0" borderId="20" xfId="0" applyFont="1" applyBorder="1" applyAlignment="1">
      <alignment horizontal="left"/>
    </xf>
    <xf numFmtId="166" fontId="8" fillId="0" borderId="4" xfId="0" applyNumberFormat="1" applyFont="1" applyBorder="1" applyAlignment="1"/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8" fillId="0" borderId="0" xfId="0" applyFont="1" applyAlignment="1"/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6" fontId="8" fillId="0" borderId="14" xfId="0" applyNumberFormat="1" applyFont="1" applyBorder="1" applyAlignment="1">
      <alignment vertical="center"/>
    </xf>
    <xf numFmtId="166" fontId="8" fillId="0" borderId="14" xfId="0" applyNumberFormat="1" applyFont="1" applyBorder="1" applyAlignment="1"/>
    <xf numFmtId="166" fontId="8" fillId="0" borderId="22" xfId="0" applyNumberFormat="1" applyFont="1" applyBorder="1" applyAlignment="1"/>
    <xf numFmtId="0" fontId="8" fillId="0" borderId="0" xfId="0" applyFont="1" applyBorder="1" applyAlignment="1"/>
    <xf numFmtId="49" fontId="8" fillId="0" borderId="10" xfId="0" applyNumberFormat="1" applyFont="1" applyBorder="1" applyAlignment="1">
      <alignment horizontal="center"/>
    </xf>
    <xf numFmtId="166" fontId="8" fillId="0" borderId="15" xfId="0" applyNumberFormat="1" applyFont="1" applyBorder="1" applyAlignment="1"/>
    <xf numFmtId="166" fontId="8" fillId="0" borderId="23" xfId="0" applyNumberFormat="1" applyFont="1" applyBorder="1" applyAlignment="1"/>
    <xf numFmtId="0" fontId="8" fillId="0" borderId="0" xfId="0" applyFont="1" applyAlignment="1">
      <alignment horizontal="left" indent="1"/>
    </xf>
    <xf numFmtId="165" fontId="0" fillId="0" borderId="24" xfId="0" applyNumberFormat="1" applyBorder="1"/>
    <xf numFmtId="165" fontId="0" fillId="0" borderId="25" xfId="0" applyNumberFormat="1" applyBorder="1"/>
    <xf numFmtId="0" fontId="2" fillId="0" borderId="26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indent="3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right" vertical="center" indent="1"/>
    </xf>
    <xf numFmtId="0" fontId="8" fillId="0" borderId="15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0" fillId="0" borderId="30" xfId="0" applyBorder="1"/>
    <xf numFmtId="49" fontId="0" fillId="0" borderId="10" xfId="0" applyNumberFormat="1" applyBorder="1" applyAlignment="1">
      <alignment horizontal="left"/>
    </xf>
    <xf numFmtId="0" fontId="0" fillId="0" borderId="0" xfId="0" applyAlignment="1">
      <alignment horizontal="left" indent="4"/>
    </xf>
    <xf numFmtId="0" fontId="8" fillId="0" borderId="0" xfId="0" applyFont="1" applyAlignment="1">
      <alignment horizontal="left" indent="2"/>
    </xf>
    <xf numFmtId="49" fontId="0" fillId="0" borderId="12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0" xfId="0" applyNumberFormat="1" applyAlignment="1">
      <alignment horizontal="left"/>
    </xf>
    <xf numFmtId="0" fontId="8" fillId="0" borderId="4" xfId="0" applyFont="1" applyBorder="1"/>
    <xf numFmtId="0" fontId="0" fillId="0" borderId="0" xfId="0" applyAlignment="1">
      <alignment horizontal="left" indent="3"/>
    </xf>
    <xf numFmtId="0" fontId="0" fillId="0" borderId="31" xfId="0" applyBorder="1"/>
    <xf numFmtId="0" fontId="0" fillId="0" borderId="29" xfId="0" applyBorder="1"/>
    <xf numFmtId="0" fontId="0" fillId="0" borderId="30" xfId="0" applyBorder="1" applyAlignment="1">
      <alignment horizontal="left"/>
    </xf>
    <xf numFmtId="0" fontId="11" fillId="0" borderId="15" xfId="0" applyFont="1" applyBorder="1"/>
    <xf numFmtId="0" fontId="11" fillId="0" borderId="31" xfId="0" applyFont="1" applyBorder="1"/>
    <xf numFmtId="0" fontId="0" fillId="0" borderId="0" xfId="0" applyBorder="1" applyAlignment="1">
      <alignment horizontal="left" indent="5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indent="9"/>
    </xf>
    <xf numFmtId="0" fontId="8" fillId="0" borderId="0" xfId="0" applyFont="1" applyFill="1"/>
    <xf numFmtId="0" fontId="0" fillId="0" borderId="10" xfId="0" applyFill="1" applyBorder="1" applyAlignment="1">
      <alignment horizontal="left"/>
    </xf>
    <xf numFmtId="0" fontId="0" fillId="0" borderId="0" xfId="0" applyFill="1" applyBorder="1"/>
    <xf numFmtId="0" fontId="0" fillId="0" borderId="30" xfId="0" applyFill="1" applyBorder="1"/>
    <xf numFmtId="0" fontId="0" fillId="0" borderId="0" xfId="0" applyFill="1"/>
    <xf numFmtId="165" fontId="0" fillId="0" borderId="32" xfId="0" applyNumberFormat="1" applyBorder="1"/>
    <xf numFmtId="165" fontId="0" fillId="0" borderId="33" xfId="0" applyNumberFormat="1" applyBorder="1"/>
    <xf numFmtId="165" fontId="0" fillId="0" borderId="22" xfId="0" applyNumberFormat="1" applyBorder="1"/>
    <xf numFmtId="165" fontId="0" fillId="0" borderId="32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165" fontId="0" fillId="0" borderId="34" xfId="0" applyNumberFormat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/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left"/>
    </xf>
    <xf numFmtId="166" fontId="8" fillId="0" borderId="8" xfId="0" applyNumberFormat="1" applyFont="1" applyBorder="1" applyAlignment="1"/>
    <xf numFmtId="166" fontId="8" fillId="0" borderId="9" xfId="0" applyNumberFormat="1" applyFont="1" applyBorder="1" applyAlignment="1"/>
    <xf numFmtId="0" fontId="8" fillId="0" borderId="9" xfId="0" applyFont="1" applyBorder="1"/>
    <xf numFmtId="166" fontId="8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49" fontId="0" fillId="0" borderId="10" xfId="0" applyNumberForma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66" fontId="8" fillId="0" borderId="40" xfId="0" applyNumberFormat="1" applyFont="1" applyBorder="1" applyAlignment="1">
      <alignment vertical="center"/>
    </xf>
    <xf numFmtId="166" fontId="8" fillId="0" borderId="41" xfId="0" applyNumberFormat="1" applyFont="1" applyBorder="1" applyAlignment="1"/>
    <xf numFmtId="166" fontId="8" fillId="0" borderId="40" xfId="0" applyNumberFormat="1" applyFont="1" applyBorder="1" applyAlignment="1"/>
    <xf numFmtId="166" fontId="8" fillId="0" borderId="42" xfId="0" applyNumberFormat="1" applyFont="1" applyBorder="1" applyAlignment="1"/>
    <xf numFmtId="0" fontId="8" fillId="0" borderId="41" xfId="0" applyFont="1" applyBorder="1"/>
    <xf numFmtId="0" fontId="13" fillId="0" borderId="0" xfId="0" applyFont="1"/>
    <xf numFmtId="0" fontId="13" fillId="0" borderId="20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166" fontId="13" fillId="0" borderId="4" xfId="0" applyNumberFormat="1" applyFont="1" applyBorder="1" applyAlignment="1"/>
    <xf numFmtId="166" fontId="13" fillId="0" borderId="0" xfId="0" applyNumberFormat="1" applyFont="1" applyBorder="1" applyAlignment="1"/>
    <xf numFmtId="166" fontId="13" fillId="0" borderId="11" xfId="0" applyNumberFormat="1" applyFont="1" applyBorder="1" applyAlignment="1"/>
    <xf numFmtId="0" fontId="13" fillId="0" borderId="4" xfId="0" applyFont="1" applyBorder="1"/>
    <xf numFmtId="0" fontId="14" fillId="0" borderId="0" xfId="0" applyFont="1"/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indent="2"/>
    </xf>
    <xf numFmtId="0" fontId="10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inden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center" vertical="center"/>
    </xf>
    <xf numFmtId="165" fontId="2" fillId="0" borderId="0" xfId="1" applyNumberFormat="1" applyFont="1"/>
    <xf numFmtId="165" fontId="2" fillId="0" borderId="0" xfId="0" applyNumberFormat="1" applyFont="1"/>
    <xf numFmtId="165" fontId="3" fillId="0" borderId="0" xfId="1" applyNumberFormat="1" applyFont="1" applyBorder="1"/>
    <xf numFmtId="165" fontId="3" fillId="0" borderId="48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 applyBorder="1"/>
    <xf numFmtId="165" fontId="4" fillId="0" borderId="0" xfId="1" applyNumberFormat="1" applyFont="1" applyBorder="1"/>
    <xf numFmtId="165" fontId="4" fillId="0" borderId="48" xfId="0" applyNumberFormat="1" applyFont="1" applyBorder="1"/>
    <xf numFmtId="165" fontId="4" fillId="0" borderId="3" xfId="1" applyNumberFormat="1" applyFont="1" applyBorder="1" applyProtection="1"/>
    <xf numFmtId="165" fontId="2" fillId="0" borderId="48" xfId="0" applyNumberFormat="1" applyFont="1" applyBorder="1"/>
    <xf numFmtId="165" fontId="4" fillId="0" borderId="1" xfId="0" applyNumberFormat="1" applyFont="1" applyBorder="1"/>
    <xf numFmtId="165" fontId="2" fillId="0" borderId="0" xfId="0" applyNumberFormat="1" applyFont="1" applyBorder="1"/>
    <xf numFmtId="165" fontId="4" fillId="0" borderId="3" xfId="1" applyNumberFormat="1" applyFont="1" applyBorder="1" applyProtection="1">
      <protection locked="0"/>
    </xf>
    <xf numFmtId="165" fontId="2" fillId="0" borderId="0" xfId="1" applyNumberFormat="1" applyFont="1" applyBorder="1"/>
    <xf numFmtId="165" fontId="2" fillId="0" borderId="46" xfId="1" applyNumberFormat="1" applyFont="1" applyBorder="1"/>
    <xf numFmtId="165" fontId="2" fillId="0" borderId="49" xfId="1" applyNumberFormat="1" applyFont="1" applyBorder="1" applyProtection="1">
      <protection locked="0"/>
    </xf>
    <xf numFmtId="165" fontId="2" fillId="0" borderId="50" xfId="1" applyNumberFormat="1" applyFont="1" applyBorder="1" applyProtection="1">
      <protection locked="0"/>
    </xf>
    <xf numFmtId="165" fontId="2" fillId="0" borderId="1" xfId="0" applyNumberFormat="1" applyFont="1" applyBorder="1"/>
    <xf numFmtId="165" fontId="4" fillId="0" borderId="3" xfId="1" applyNumberFormat="1" applyFont="1" applyBorder="1"/>
    <xf numFmtId="165" fontId="2" fillId="0" borderId="1" xfId="0" applyNumberFormat="1" applyFont="1" applyBorder="1" applyAlignment="1">
      <alignment horizontal="left" indent="1"/>
    </xf>
    <xf numFmtId="165" fontId="2" fillId="0" borderId="40" xfId="1" applyNumberFormat="1" applyFont="1" applyBorder="1" applyProtection="1">
      <protection locked="0"/>
    </xf>
    <xf numFmtId="165" fontId="2" fillId="0" borderId="1" xfId="0" applyNumberFormat="1" applyFont="1" applyBorder="1" applyAlignment="1">
      <alignment horizontal="left" indent="3"/>
    </xf>
    <xf numFmtId="165" fontId="2" fillId="0" borderId="51" xfId="1" applyNumberFormat="1" applyFont="1" applyBorder="1" applyProtection="1">
      <protection locked="0"/>
    </xf>
    <xf numFmtId="165" fontId="2" fillId="0" borderId="52" xfId="0" applyNumberFormat="1" applyFont="1" applyBorder="1" applyAlignment="1">
      <alignment horizontal="left" indent="1"/>
    </xf>
    <xf numFmtId="165" fontId="2" fillId="0" borderId="46" xfId="1" applyNumberFormat="1" applyFont="1" applyBorder="1" applyProtection="1">
      <protection locked="0"/>
    </xf>
    <xf numFmtId="165" fontId="2" fillId="0" borderId="53" xfId="0" applyNumberFormat="1" applyFont="1" applyBorder="1" applyAlignment="1">
      <alignment horizontal="left" indent="1"/>
    </xf>
    <xf numFmtId="165" fontId="2" fillId="0" borderId="36" xfId="0" applyNumberFormat="1" applyFont="1" applyBorder="1" applyAlignment="1">
      <alignment horizontal="left" indent="1"/>
    </xf>
    <xf numFmtId="165" fontId="4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54" xfId="1" applyNumberFormat="1" applyFont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0" borderId="44" xfId="1" applyNumberFormat="1" applyFont="1" applyBorder="1" applyProtection="1">
      <protection locked="0"/>
    </xf>
    <xf numFmtId="165" fontId="2" fillId="0" borderId="55" xfId="0" applyNumberFormat="1" applyFont="1" applyBorder="1"/>
    <xf numFmtId="165" fontId="2" fillId="0" borderId="3" xfId="1" applyNumberFormat="1" applyFont="1" applyBorder="1" applyProtection="1">
      <protection locked="0"/>
    </xf>
    <xf numFmtId="165" fontId="2" fillId="0" borderId="3" xfId="1" applyNumberFormat="1" applyFont="1" applyBorder="1"/>
    <xf numFmtId="165" fontId="2" fillId="0" borderId="56" xfId="0" applyNumberFormat="1" applyFont="1" applyBorder="1"/>
    <xf numFmtId="165" fontId="11" fillId="0" borderId="0" xfId="0" applyNumberFormat="1" applyFont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left" indent="3"/>
    </xf>
    <xf numFmtId="165" fontId="8" fillId="0" borderId="54" xfId="1" applyNumberFormat="1" applyFont="1" applyBorder="1" applyAlignment="1">
      <alignment horizontal="right" indent="3"/>
    </xf>
    <xf numFmtId="165" fontId="0" fillId="0" borderId="0" xfId="1" applyNumberFormat="1" applyFont="1" applyBorder="1" applyAlignment="1">
      <alignment horizontal="left" indent="3"/>
    </xf>
    <xf numFmtId="165" fontId="0" fillId="0" borderId="11" xfId="1" applyNumberFormat="1" applyFont="1" applyBorder="1" applyAlignment="1">
      <alignment horizontal="left" indent="2"/>
    </xf>
    <xf numFmtId="165" fontId="0" fillId="0" borderId="0" xfId="1" applyNumberFormat="1" applyFont="1" applyBorder="1" applyAlignment="1">
      <alignment horizontal="left"/>
    </xf>
    <xf numFmtId="165" fontId="0" fillId="0" borderId="57" xfId="1" applyNumberFormat="1" applyFont="1" applyBorder="1" applyAlignment="1">
      <alignment horizontal="left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Alignment="1">
      <alignment horizontal="left"/>
    </xf>
    <xf numFmtId="165" fontId="0" fillId="0" borderId="8" xfId="1" applyNumberFormat="1" applyFont="1" applyBorder="1"/>
    <xf numFmtId="165" fontId="8" fillId="0" borderId="54" xfId="1" applyNumberFormat="1" applyFont="1" applyBorder="1"/>
    <xf numFmtId="165" fontId="0" fillId="0" borderId="0" xfId="1" applyNumberFormat="1" applyFont="1" applyBorder="1"/>
    <xf numFmtId="165" fontId="0" fillId="0" borderId="11" xfId="1" applyNumberFormat="1" applyFont="1" applyBorder="1"/>
    <xf numFmtId="165" fontId="0" fillId="0" borderId="58" xfId="1" applyNumberFormat="1" applyFont="1" applyBorder="1"/>
    <xf numFmtId="165" fontId="0" fillId="0" borderId="59" xfId="1" applyNumberFormat="1" applyFont="1" applyBorder="1"/>
    <xf numFmtId="165" fontId="0" fillId="0" borderId="60" xfId="1" applyNumberFormat="1" applyFont="1" applyBorder="1"/>
    <xf numFmtId="165" fontId="0" fillId="0" borderId="0" xfId="1" applyNumberFormat="1" applyFont="1" applyBorder="1" applyAlignment="1">
      <alignment vertical="center"/>
    </xf>
    <xf numFmtId="165" fontId="0" fillId="0" borderId="0" xfId="1" applyNumberFormat="1" applyFont="1"/>
    <xf numFmtId="165" fontId="12" fillId="0" borderId="0" xfId="0" applyNumberFormat="1" applyFont="1" applyAlignment="1">
      <alignment horizontal="center"/>
    </xf>
    <xf numFmtId="165" fontId="8" fillId="0" borderId="11" xfId="1" applyNumberFormat="1" applyFont="1" applyBorder="1"/>
    <xf numFmtId="165" fontId="0" fillId="0" borderId="61" xfId="1" applyNumberFormat="1" applyFont="1" applyBorder="1"/>
    <xf numFmtId="165" fontId="0" fillId="0" borderId="50" xfId="1" applyNumberFormat="1" applyFont="1" applyBorder="1"/>
    <xf numFmtId="165" fontId="0" fillId="0" borderId="31" xfId="1" applyNumberFormat="1" applyFont="1" applyBorder="1" applyAlignment="1">
      <alignment horizontal="center"/>
    </xf>
    <xf numFmtId="165" fontId="8" fillId="0" borderId="31" xfId="1" applyNumberFormat="1" applyFont="1" applyBorder="1" applyAlignment="1">
      <alignment horizontal="right" vertical="center"/>
    </xf>
    <xf numFmtId="165" fontId="0" fillId="0" borderId="31" xfId="1" applyNumberFormat="1" applyFont="1" applyBorder="1" applyAlignment="1">
      <alignment vertical="center"/>
    </xf>
    <xf numFmtId="165" fontId="0" fillId="0" borderId="31" xfId="1" applyNumberFormat="1" applyFont="1" applyBorder="1"/>
    <xf numFmtId="165" fontId="11" fillId="0" borderId="31" xfId="1" applyNumberFormat="1" applyFont="1" applyBorder="1"/>
    <xf numFmtId="0" fontId="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2"/>
    </xf>
    <xf numFmtId="165" fontId="0" fillId="0" borderId="62" xfId="1" applyNumberFormat="1" applyFont="1" applyBorder="1" applyAlignment="1" applyProtection="1">
      <alignment horizontal="left"/>
      <protection locked="0"/>
    </xf>
    <xf numFmtId="165" fontId="0" fillId="0" borderId="57" xfId="1" applyNumberFormat="1" applyFont="1" applyBorder="1" applyAlignment="1" applyProtection="1">
      <alignment horizontal="left"/>
      <protection locked="0"/>
    </xf>
    <xf numFmtId="165" fontId="2" fillId="0" borderId="63" xfId="1" applyNumberFormat="1" applyFont="1" applyBorder="1" applyProtection="1">
      <protection locked="0"/>
    </xf>
    <xf numFmtId="165" fontId="2" fillId="0" borderId="46" xfId="1" applyNumberFormat="1" applyFont="1" applyBorder="1" applyProtection="1"/>
    <xf numFmtId="165" fontId="0" fillId="0" borderId="11" xfId="1" applyNumberFormat="1" applyFont="1" applyBorder="1" applyAlignment="1" applyProtection="1">
      <alignment horizontal="left" indent="2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5" fontId="0" fillId="0" borderId="0" xfId="1" applyNumberFormat="1" applyFont="1" applyBorder="1" applyAlignment="1" applyProtection="1">
      <alignment horizontal="left" indent="3"/>
      <protection locked="0"/>
    </xf>
    <xf numFmtId="165" fontId="0" fillId="0" borderId="62" xfId="1" applyNumberFormat="1" applyFont="1" applyBorder="1" applyAlignment="1" applyProtection="1">
      <alignment horizontal="left" indent="1"/>
      <protection locked="0"/>
    </xf>
    <xf numFmtId="165" fontId="0" fillId="0" borderId="57" xfId="1" applyNumberFormat="1" applyFont="1" applyBorder="1" applyAlignment="1" applyProtection="1">
      <alignment horizontal="left" indent="1"/>
      <protection locked="0"/>
    </xf>
    <xf numFmtId="165" fontId="0" fillId="0" borderId="11" xfId="1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1" applyNumberFormat="1" applyFont="1" applyBorder="1" applyProtection="1">
      <protection locked="0"/>
    </xf>
    <xf numFmtId="165" fontId="0" fillId="0" borderId="59" xfId="1" applyNumberFormat="1" applyFont="1" applyBorder="1" applyAlignment="1" applyProtection="1">
      <alignment horizontal="left"/>
      <protection locked="0"/>
    </xf>
    <xf numFmtId="165" fontId="0" fillId="0" borderId="64" xfId="1" applyNumberFormat="1" applyFont="1" applyBorder="1" applyAlignment="1" applyProtection="1">
      <alignment horizontal="left"/>
      <protection locked="0"/>
    </xf>
    <xf numFmtId="165" fontId="0" fillId="0" borderId="64" xfId="1" applyNumberFormat="1" applyFont="1" applyBorder="1" applyProtection="1">
      <protection locked="0"/>
    </xf>
    <xf numFmtId="165" fontId="0" fillId="0" borderId="58" xfId="1" applyNumberFormat="1" applyFont="1" applyBorder="1" applyProtection="1">
      <protection locked="0"/>
    </xf>
    <xf numFmtId="165" fontId="0" fillId="0" borderId="57" xfId="1" applyNumberFormat="1" applyFont="1" applyBorder="1" applyProtection="1">
      <protection locked="0"/>
    </xf>
    <xf numFmtId="165" fontId="0" fillId="0" borderId="62" xfId="1" applyNumberFormat="1" applyFont="1" applyBorder="1" applyProtection="1">
      <protection locked="0"/>
    </xf>
    <xf numFmtId="165" fontId="0" fillId="0" borderId="59" xfId="1" applyNumberFormat="1" applyFont="1" applyBorder="1" applyProtection="1">
      <protection locked="0"/>
    </xf>
    <xf numFmtId="165" fontId="0" fillId="0" borderId="60" xfId="1" applyNumberFormat="1" applyFont="1" applyBorder="1" applyProtection="1">
      <protection locked="0"/>
    </xf>
    <xf numFmtId="165" fontId="0" fillId="0" borderId="57" xfId="1" applyNumberFormat="1" applyFont="1" applyBorder="1" applyProtection="1"/>
    <xf numFmtId="0" fontId="0" fillId="0" borderId="4" xfId="0" applyBorder="1" applyProtection="1"/>
    <xf numFmtId="0" fontId="0" fillId="0" borderId="0" xfId="0" applyBorder="1" applyProtection="1"/>
    <xf numFmtId="165" fontId="0" fillId="0" borderId="65" xfId="1" applyNumberFormat="1" applyFont="1" applyBorder="1" applyProtection="1">
      <protection locked="0"/>
    </xf>
    <xf numFmtId="165" fontId="0" fillId="0" borderId="66" xfId="1" applyNumberFormat="1" applyFont="1" applyBorder="1" applyProtection="1">
      <protection locked="0"/>
    </xf>
    <xf numFmtId="165" fontId="0" fillId="0" borderId="67" xfId="1" applyNumberFormat="1" applyFont="1" applyBorder="1" applyProtection="1">
      <protection locked="0"/>
    </xf>
    <xf numFmtId="165" fontId="0" fillId="0" borderId="68" xfId="1" applyNumberFormat="1" applyFont="1" applyBorder="1" applyProtection="1">
      <protection locked="0"/>
    </xf>
    <xf numFmtId="165" fontId="0" fillId="0" borderId="69" xfId="1" applyNumberFormat="1" applyFont="1" applyBorder="1" applyProtection="1">
      <protection locked="0"/>
    </xf>
    <xf numFmtId="165" fontId="0" fillId="0" borderId="70" xfId="1" applyNumberFormat="1" applyFont="1" applyBorder="1" applyProtection="1">
      <protection locked="0"/>
    </xf>
    <xf numFmtId="165" fontId="8" fillId="0" borderId="11" xfId="1" applyNumberFormat="1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165" fontId="8" fillId="0" borderId="11" xfId="1" applyNumberFormat="1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65" fontId="0" fillId="0" borderId="71" xfId="1" applyNumberFormat="1" applyFont="1" applyBorder="1" applyProtection="1">
      <protection locked="0"/>
    </xf>
    <xf numFmtId="165" fontId="0" fillId="0" borderId="72" xfId="1" applyNumberFormat="1" applyFont="1" applyBorder="1" applyProtection="1">
      <protection locked="0"/>
    </xf>
    <xf numFmtId="165" fontId="0" fillId="0" borderId="50" xfId="1" applyNumberFormat="1" applyFont="1" applyBorder="1" applyProtection="1">
      <protection locked="0"/>
    </xf>
    <xf numFmtId="165" fontId="0" fillId="0" borderId="73" xfId="1" applyNumberFormat="1" applyFont="1" applyBorder="1" applyProtection="1">
      <protection locked="0"/>
    </xf>
    <xf numFmtId="165" fontId="0" fillId="0" borderId="74" xfId="1" applyNumberFormat="1" applyFont="1" applyBorder="1" applyProtection="1">
      <protection locked="0"/>
    </xf>
    <xf numFmtId="165" fontId="0" fillId="0" borderId="0" xfId="1" applyNumberFormat="1" applyFont="1" applyBorder="1" applyAlignment="1" applyProtection="1">
      <alignment horizontal="left"/>
      <protection locked="0"/>
    </xf>
    <xf numFmtId="165" fontId="8" fillId="0" borderId="11" xfId="1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1" applyNumberFormat="1" applyFont="1" applyBorder="1" applyAlignment="1" applyProtection="1">
      <alignment horizontal="left"/>
      <protection locked="0"/>
    </xf>
    <xf numFmtId="165" fontId="0" fillId="0" borderId="75" xfId="0" applyNumberFormat="1" applyBorder="1" applyAlignment="1" applyProtection="1">
      <alignment horizontal="right"/>
      <protection locked="0"/>
    </xf>
    <xf numFmtId="165" fontId="0" fillId="0" borderId="57" xfId="0" applyNumberFormat="1" applyBorder="1" applyAlignment="1" applyProtection="1">
      <alignment horizontal="right"/>
      <protection locked="0"/>
    </xf>
    <xf numFmtId="165" fontId="0" fillId="0" borderId="60" xfId="0" applyNumberFormat="1" applyBorder="1" applyAlignment="1" applyProtection="1">
      <alignment horizontal="right"/>
      <protection locked="0"/>
    </xf>
    <xf numFmtId="165" fontId="0" fillId="0" borderId="70" xfId="0" applyNumberFormat="1" applyBorder="1" applyAlignment="1" applyProtection="1">
      <alignment horizontal="right"/>
      <protection locked="0"/>
    </xf>
    <xf numFmtId="165" fontId="0" fillId="0" borderId="76" xfId="0" applyNumberFormat="1" applyBorder="1" applyAlignment="1" applyProtection="1">
      <alignment horizontal="right"/>
      <protection locked="0"/>
    </xf>
    <xf numFmtId="165" fontId="0" fillId="0" borderId="50" xfId="0" applyNumberFormat="1" applyBorder="1" applyAlignment="1" applyProtection="1">
      <alignment horizontal="right"/>
      <protection locked="0"/>
    </xf>
    <xf numFmtId="165" fontId="0" fillId="0" borderId="32" xfId="0" applyNumberFormat="1" applyBorder="1" applyProtection="1">
      <protection locked="0"/>
    </xf>
    <xf numFmtId="165" fontId="0" fillId="0" borderId="77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74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protection locked="0"/>
    </xf>
    <xf numFmtId="165" fontId="0" fillId="0" borderId="78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165" fontId="0" fillId="0" borderId="64" xfId="0" applyNumberFormat="1" applyBorder="1" applyAlignment="1" applyProtection="1">
      <alignment horizontal="right"/>
      <protection locked="0"/>
    </xf>
    <xf numFmtId="165" fontId="0" fillId="0" borderId="24" xfId="0" applyNumberFormat="1" applyBorder="1" applyAlignment="1" applyProtection="1">
      <alignment horizontal="right"/>
      <protection locked="0"/>
    </xf>
    <xf numFmtId="165" fontId="0" fillId="0" borderId="79" xfId="1" applyNumberFormat="1" applyFont="1" applyBorder="1" applyAlignment="1" applyProtection="1">
      <alignment horizontal="left"/>
      <protection locked="0"/>
    </xf>
    <xf numFmtId="165" fontId="0" fillId="0" borderId="80" xfId="1" applyNumberFormat="1" applyFont="1" applyBorder="1" applyProtection="1">
      <protection locked="0"/>
    </xf>
    <xf numFmtId="165" fontId="8" fillId="0" borderId="54" xfId="1" applyNumberFormat="1" applyFont="1" applyBorder="1" applyAlignment="1" applyProtection="1">
      <alignment horizontal="right" indent="3"/>
    </xf>
    <xf numFmtId="165" fontId="0" fillId="0" borderId="66" xfId="1" applyNumberFormat="1" applyFont="1" applyBorder="1" applyProtection="1"/>
    <xf numFmtId="165" fontId="0" fillId="0" borderId="81" xfId="1" applyNumberFormat="1" applyFont="1" applyBorder="1" applyProtection="1"/>
    <xf numFmtId="165" fontId="0" fillId="0" borderId="0" xfId="0" applyNumberFormat="1" applyBorder="1" applyProtection="1"/>
    <xf numFmtId="165" fontId="0" fillId="0" borderId="24" xfId="0" applyNumberFormat="1" applyBorder="1" applyAlignment="1" applyProtection="1">
      <alignment horizontal="right"/>
    </xf>
    <xf numFmtId="166" fontId="8" fillId="0" borderId="11" xfId="0" applyNumberFormat="1" applyFont="1" applyBorder="1" applyAlignment="1" applyProtection="1"/>
    <xf numFmtId="164" fontId="0" fillId="0" borderId="3" xfId="1" applyFont="1" applyBorder="1" applyProtection="1">
      <protection locked="0"/>
    </xf>
    <xf numFmtId="164" fontId="8" fillId="0" borderId="0" xfId="1" applyFont="1"/>
    <xf numFmtId="164" fontId="8" fillId="0" borderId="3" xfId="1" applyFont="1" applyBorder="1"/>
    <xf numFmtId="164" fontId="0" fillId="0" borderId="82" xfId="1" applyFont="1" applyBorder="1" applyProtection="1">
      <protection locked="0"/>
    </xf>
    <xf numFmtId="164" fontId="0" fillId="0" borderId="54" xfId="1" applyFont="1" applyBorder="1" applyProtection="1">
      <protection locked="0"/>
    </xf>
    <xf numFmtId="164" fontId="0" fillId="0" borderId="0" xfId="1" applyFont="1" applyBorder="1"/>
    <xf numFmtId="164" fontId="8" fillId="0" borderId="0" xfId="1" applyFont="1" applyBorder="1"/>
    <xf numFmtId="164" fontId="0" fillId="0" borderId="0" xfId="1" applyFont="1"/>
    <xf numFmtId="164" fontId="0" fillId="0" borderId="0" xfId="1" applyFont="1" applyBorder="1" applyProtection="1">
      <protection locked="0"/>
    </xf>
    <xf numFmtId="164" fontId="0" fillId="0" borderId="3" xfId="1" applyFont="1" applyBorder="1"/>
    <xf numFmtId="164" fontId="0" fillId="0" borderId="5" xfId="1" applyFont="1" applyBorder="1" applyProtection="1">
      <protection locked="0"/>
    </xf>
    <xf numFmtId="164" fontId="0" fillId="0" borderId="3" xfId="1" applyFont="1" applyBorder="1" applyProtection="1"/>
    <xf numFmtId="166" fontId="8" fillId="0" borderId="0" xfId="0" applyNumberFormat="1" applyFont="1" applyBorder="1" applyAlignment="1">
      <alignment vertical="center"/>
    </xf>
    <xf numFmtId="165" fontId="0" fillId="0" borderId="11" xfId="0" applyNumberFormat="1" applyBorder="1" applyProtection="1"/>
    <xf numFmtId="165" fontId="0" fillId="0" borderId="62" xfId="1" applyNumberFormat="1" applyFont="1" applyBorder="1" applyAlignment="1" applyProtection="1">
      <alignment horizontal="right"/>
      <protection locked="0"/>
    </xf>
    <xf numFmtId="165" fontId="0" fillId="0" borderId="57" xfId="1" applyNumberFormat="1" applyFont="1" applyBorder="1" applyAlignment="1" applyProtection="1">
      <alignment horizontal="right"/>
      <protection locked="0"/>
    </xf>
    <xf numFmtId="165" fontId="0" fillId="0" borderId="62" xfId="1" applyNumberFormat="1" applyFont="1" applyBorder="1" applyAlignment="1" applyProtection="1">
      <alignment horizontal="right" indent="1"/>
      <protection locked="0"/>
    </xf>
    <xf numFmtId="165" fontId="0" fillId="0" borderId="57" xfId="1" applyNumberFormat="1" applyFont="1" applyBorder="1" applyAlignment="1" applyProtection="1">
      <alignment horizontal="right" indent="1"/>
      <protection locked="0"/>
    </xf>
    <xf numFmtId="165" fontId="8" fillId="0" borderId="54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5" fontId="8" fillId="0" borderId="54" xfId="1" applyNumberFormat="1" applyFont="1" applyBorder="1" applyAlignment="1" applyProtection="1">
      <alignment horizontal="center"/>
    </xf>
    <xf numFmtId="165" fontId="0" fillId="0" borderId="11" xfId="1" applyNumberFormat="1" applyFont="1" applyBorder="1" applyAlignment="1" applyProtection="1">
      <alignment horizontal="center"/>
      <protection locked="0"/>
    </xf>
    <xf numFmtId="165" fontId="0" fillId="0" borderId="83" xfId="1" applyNumberFormat="1" applyFont="1" applyBorder="1" applyAlignment="1" applyProtection="1">
      <alignment horizontal="center"/>
      <protection locked="0"/>
    </xf>
    <xf numFmtId="164" fontId="0" fillId="0" borderId="3" xfId="1" applyFont="1" applyFill="1" applyBorder="1"/>
    <xf numFmtId="164" fontId="0" fillId="0" borderId="0" xfId="1" applyFont="1" applyFill="1" applyBorder="1"/>
    <xf numFmtId="164" fontId="7" fillId="0" borderId="3" xfId="1" applyFont="1" applyBorder="1"/>
    <xf numFmtId="0" fontId="2" fillId="0" borderId="0" xfId="0" applyFont="1" applyAlignment="1">
      <alignment horizontal="left" wrapText="1"/>
    </xf>
    <xf numFmtId="0" fontId="0" fillId="0" borderId="54" xfId="0" applyBorder="1" applyAlignment="1">
      <alignment horizontal="center"/>
    </xf>
    <xf numFmtId="14" fontId="0" fillId="0" borderId="54" xfId="0" applyNumberFormat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>
      <alignment horizontal="center" vertical="center"/>
    </xf>
    <xf numFmtId="0" fontId="21" fillId="0" borderId="54" xfId="0" applyFont="1" applyFill="1" applyBorder="1" applyAlignment="1" applyProtection="1">
      <alignment horizontal="center" vertical="center" wrapText="1"/>
    </xf>
    <xf numFmtId="0" fontId="21" fillId="0" borderId="28" xfId="0" applyFont="1" applyFill="1" applyBorder="1" applyAlignment="1" applyProtection="1">
      <alignment horizontal="center" vertical="center" wrapText="1"/>
    </xf>
    <xf numFmtId="164" fontId="0" fillId="0" borderId="28" xfId="1" applyFont="1" applyBorder="1" applyProtection="1">
      <protection locked="0"/>
    </xf>
    <xf numFmtId="164" fontId="0" fillId="0" borderId="84" xfId="1" applyFont="1" applyBorder="1" applyProtection="1">
      <protection locked="0"/>
    </xf>
    <xf numFmtId="164" fontId="8" fillId="0" borderId="85" xfId="1" applyFont="1" applyBorder="1"/>
    <xf numFmtId="0" fontId="21" fillId="0" borderId="54" xfId="0" applyFont="1" applyBorder="1" applyAlignment="1">
      <alignment horizontal="center" vertical="center" wrapText="1"/>
    </xf>
    <xf numFmtId="0" fontId="0" fillId="0" borderId="54" xfId="0" applyBorder="1"/>
    <xf numFmtId="0" fontId="2" fillId="0" borderId="0" xfId="0" applyFont="1" applyAlignment="1">
      <alignment vertical="top"/>
    </xf>
    <xf numFmtId="165" fontId="4" fillId="0" borderId="2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65" fontId="0" fillId="0" borderId="35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5" fontId="0" fillId="0" borderId="31" xfId="1" applyNumberFormat="1" applyFont="1" applyBorder="1" applyAlignment="1">
      <alignment horizontal="center"/>
    </xf>
    <xf numFmtId="165" fontId="0" fillId="0" borderId="29" xfId="1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1" fillId="0" borderId="28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29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/>
    <xf numFmtId="0" fontId="0" fillId="0" borderId="54" xfId="0" applyBorder="1" applyAlignment="1"/>
    <xf numFmtId="0" fontId="2" fillId="0" borderId="0" xfId="0" applyFont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0</xdr:row>
      <xdr:rowOff>66675</xdr:rowOff>
    </xdr:from>
    <xdr:to>
      <xdr:col>2</xdr:col>
      <xdr:colOff>962025</xdr:colOff>
      <xdr:row>0</xdr:row>
      <xdr:rowOff>171450</xdr:rowOff>
    </xdr:to>
    <xdr:sp macro="" textlink="">
      <xdr:nvSpPr>
        <xdr:cNvPr id="5121" name="WordArt 1"/>
        <xdr:cNvSpPr>
          <a:spLocks noChangeArrowheads="1" noChangeShapeType="1"/>
        </xdr:cNvSpPr>
      </xdr:nvSpPr>
      <xdr:spPr bwMode="auto">
        <a:xfrm>
          <a:off x="4048125" y="66675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2019300</xdr:colOff>
      <xdr:row>16</xdr:row>
      <xdr:rowOff>47625</xdr:rowOff>
    </xdr:from>
    <xdr:to>
      <xdr:col>0</xdr:col>
      <xdr:colOff>2143125</xdr:colOff>
      <xdr:row>16</xdr:row>
      <xdr:rowOff>152400</xdr:rowOff>
    </xdr:to>
    <xdr:sp macro="" textlink="">
      <xdr:nvSpPr>
        <xdr:cNvPr id="5122" name="WordArt 2"/>
        <xdr:cNvSpPr>
          <a:spLocks noChangeArrowheads="1" noChangeShapeType="1"/>
        </xdr:cNvSpPr>
      </xdr:nvSpPr>
      <xdr:spPr bwMode="auto">
        <a:xfrm>
          <a:off x="2019300" y="2362200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188</xdr:row>
      <xdr:rowOff>28575</xdr:rowOff>
    </xdr:from>
    <xdr:to>
      <xdr:col>0</xdr:col>
      <xdr:colOff>2295525</xdr:colOff>
      <xdr:row>188</xdr:row>
      <xdr:rowOff>133350</xdr:rowOff>
    </xdr:to>
    <xdr:sp macro="" textlink="">
      <xdr:nvSpPr>
        <xdr:cNvPr id="2051" name="WordArt 3"/>
        <xdr:cNvSpPr>
          <a:spLocks noChangeArrowheads="1" noChangeShapeType="1"/>
        </xdr:cNvSpPr>
      </xdr:nvSpPr>
      <xdr:spPr bwMode="auto">
        <a:xfrm>
          <a:off x="2171700" y="33651825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123825</xdr:colOff>
      <xdr:row>0</xdr:row>
      <xdr:rowOff>47625</xdr:rowOff>
    </xdr:from>
    <xdr:to>
      <xdr:col>0</xdr:col>
      <xdr:colOff>247650</xdr:colOff>
      <xdr:row>0</xdr:row>
      <xdr:rowOff>152400</xdr:rowOff>
    </xdr:to>
    <xdr:sp macro="" textlink="">
      <xdr:nvSpPr>
        <xdr:cNvPr id="2052" name="WordArt 4"/>
        <xdr:cNvSpPr>
          <a:spLocks noChangeArrowheads="1" noChangeShapeType="1"/>
        </xdr:cNvSpPr>
      </xdr:nvSpPr>
      <xdr:spPr bwMode="auto">
        <a:xfrm>
          <a:off x="123825" y="47625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2019300</xdr:colOff>
      <xdr:row>0</xdr:row>
      <xdr:rowOff>95250</xdr:rowOff>
    </xdr:from>
    <xdr:to>
      <xdr:col>0</xdr:col>
      <xdr:colOff>2143125</xdr:colOff>
      <xdr:row>1</xdr:row>
      <xdr:rowOff>28575</xdr:rowOff>
    </xdr:to>
    <xdr:sp macro="" textlink="">
      <xdr:nvSpPr>
        <xdr:cNvPr id="3074" name="WordArt 2"/>
        <xdr:cNvSpPr>
          <a:spLocks noChangeArrowheads="1" noChangeShapeType="1"/>
        </xdr:cNvSpPr>
      </xdr:nvSpPr>
      <xdr:spPr bwMode="auto">
        <a:xfrm>
          <a:off x="2019300" y="95250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</xdr:row>
      <xdr:rowOff>114300</xdr:rowOff>
    </xdr:from>
    <xdr:to>
      <xdr:col>0</xdr:col>
      <xdr:colOff>933450</xdr:colOff>
      <xdr:row>4</xdr:row>
      <xdr:rowOff>57150</xdr:rowOff>
    </xdr:to>
    <xdr:sp macro="" textlink="">
      <xdr:nvSpPr>
        <xdr:cNvPr id="6145" name="WordArt 1"/>
        <xdr:cNvSpPr>
          <a:spLocks noChangeArrowheads="1" noChangeShapeType="1"/>
        </xdr:cNvSpPr>
      </xdr:nvSpPr>
      <xdr:spPr bwMode="auto">
        <a:xfrm>
          <a:off x="809625" y="628650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133350</xdr:rowOff>
    </xdr:from>
    <xdr:to>
      <xdr:col>5</xdr:col>
      <xdr:colOff>734703</xdr:colOff>
      <xdr:row>14</xdr:row>
      <xdr:rowOff>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81050"/>
          <a:ext cx="6830703" cy="18097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H58"/>
  <sheetViews>
    <sheetView showGridLines="0" showZeros="0" tabSelected="1" view="pageLayout" topLeftCell="A28" zoomScaleNormal="100" zoomScaleSheetLayoutView="100" workbookViewId="0">
      <selection activeCell="A58" sqref="A58"/>
    </sheetView>
  </sheetViews>
  <sheetFormatPr baseColWidth="10" defaultColWidth="11.44140625" defaultRowHeight="12.6" x14ac:dyDescent="0.2"/>
  <cols>
    <col min="1" max="1" width="47.33203125" style="1" customWidth="1"/>
    <col min="2" max="2" width="0.88671875" style="1" customWidth="1"/>
    <col min="3" max="3" width="16.6640625" style="206" bestFit="1" customWidth="1"/>
    <col min="4" max="4" width="0.88671875" style="207" customWidth="1"/>
    <col min="5" max="5" width="47.33203125" style="207" customWidth="1"/>
    <col min="6" max="6" width="0.88671875" style="207" customWidth="1"/>
    <col min="7" max="7" width="16.6640625" style="206" customWidth="1"/>
    <col min="8" max="8" width="0.88671875" style="207" customWidth="1"/>
    <col min="9" max="16384" width="11.44140625" style="1"/>
  </cols>
  <sheetData>
    <row r="1" spans="1:8" ht="18" customHeight="1" x14ac:dyDescent="0.3">
      <c r="A1" s="3" t="s">
        <v>629</v>
      </c>
      <c r="B1" s="4"/>
    </row>
    <row r="2" spans="1:8" ht="17.100000000000001" customHeight="1" x14ac:dyDescent="0.3">
      <c r="A2" s="2" t="s">
        <v>0</v>
      </c>
      <c r="B2" s="3"/>
    </row>
    <row r="3" spans="1:8" ht="5.0999999999999996" customHeight="1" thickBot="1" x14ac:dyDescent="0.25"/>
    <row r="4" spans="1:8" ht="15" customHeight="1" thickBot="1" x14ac:dyDescent="0.25">
      <c r="A4" s="386" t="s">
        <v>626</v>
      </c>
      <c r="B4" s="387"/>
      <c r="C4" s="387"/>
      <c r="D4" s="388"/>
      <c r="E4" s="386" t="s">
        <v>627</v>
      </c>
      <c r="F4" s="387"/>
      <c r="G4" s="387"/>
      <c r="H4" s="388"/>
    </row>
    <row r="5" spans="1:8" ht="5.0999999999999996" customHeight="1" thickBot="1" x14ac:dyDescent="0.35">
      <c r="A5" s="9"/>
      <c r="B5" s="5"/>
      <c r="C5" s="208"/>
      <c r="D5" s="209"/>
      <c r="E5" s="210"/>
      <c r="F5" s="211"/>
      <c r="G5" s="212"/>
      <c r="H5" s="213"/>
    </row>
    <row r="6" spans="1:8" ht="15" customHeight="1" thickBot="1" x14ac:dyDescent="0.25">
      <c r="A6" s="10" t="s">
        <v>43</v>
      </c>
      <c r="B6" s="6"/>
      <c r="C6" s="214">
        <f>C8+C13</f>
        <v>0</v>
      </c>
      <c r="D6" s="215"/>
      <c r="E6" s="216" t="s">
        <v>165</v>
      </c>
      <c r="F6" s="217"/>
      <c r="G6" s="218"/>
      <c r="H6" s="215"/>
    </row>
    <row r="7" spans="1:8" ht="5.0999999999999996" customHeight="1" x14ac:dyDescent="0.2">
      <c r="A7" s="10"/>
      <c r="B7" s="6"/>
      <c r="C7" s="219"/>
      <c r="D7" s="215"/>
      <c r="E7" s="216"/>
      <c r="F7" s="217"/>
      <c r="G7" s="219"/>
      <c r="H7" s="215"/>
    </row>
    <row r="8" spans="1:8" ht="13.2" thickBot="1" x14ac:dyDescent="0.25">
      <c r="A8" s="96" t="s">
        <v>547</v>
      </c>
      <c r="B8" s="6"/>
      <c r="C8" s="220">
        <f>SUM(C9:C12)</f>
        <v>0</v>
      </c>
      <c r="D8" s="215"/>
      <c r="E8" s="216"/>
      <c r="F8" s="217"/>
      <c r="G8" s="219"/>
      <c r="H8" s="215"/>
    </row>
    <row r="9" spans="1:8" x14ac:dyDescent="0.2">
      <c r="A9" s="193" t="s">
        <v>170</v>
      </c>
      <c r="B9" s="6"/>
      <c r="C9" s="221"/>
      <c r="D9" s="215"/>
      <c r="E9" s="216"/>
      <c r="F9" s="217"/>
      <c r="G9" s="219"/>
      <c r="H9" s="215"/>
    </row>
    <row r="10" spans="1:8" x14ac:dyDescent="0.2">
      <c r="A10" s="193" t="s">
        <v>171</v>
      </c>
      <c r="B10" s="6"/>
      <c r="C10" s="222"/>
      <c r="D10" s="215"/>
      <c r="E10" s="223"/>
      <c r="F10" s="217"/>
      <c r="G10" s="219"/>
      <c r="H10" s="215"/>
    </row>
    <row r="11" spans="1:8" x14ac:dyDescent="0.2">
      <c r="A11" s="193" t="s">
        <v>603</v>
      </c>
      <c r="B11" s="6"/>
      <c r="C11" s="222"/>
      <c r="D11" s="215"/>
      <c r="E11" s="216"/>
      <c r="F11" s="217"/>
      <c r="G11" s="219"/>
      <c r="H11" s="215"/>
    </row>
    <row r="12" spans="1:8" ht="13.2" thickBot="1" x14ac:dyDescent="0.25">
      <c r="A12" s="193" t="s">
        <v>1</v>
      </c>
      <c r="B12" s="6"/>
      <c r="C12" s="222"/>
      <c r="D12" s="215"/>
      <c r="E12" s="223"/>
      <c r="F12" s="217"/>
      <c r="G12" s="219"/>
      <c r="H12" s="215"/>
    </row>
    <row r="13" spans="1:8" ht="15" customHeight="1" thickBot="1" x14ac:dyDescent="0.25">
      <c r="A13" s="96" t="s">
        <v>548</v>
      </c>
      <c r="B13" s="6"/>
      <c r="C13" s="277"/>
      <c r="D13" s="215"/>
      <c r="E13" s="216" t="s">
        <v>166</v>
      </c>
      <c r="F13" s="217"/>
      <c r="G13" s="218"/>
      <c r="H13" s="215"/>
    </row>
    <row r="14" spans="1:8" ht="5.0999999999999996" customHeight="1" thickBot="1" x14ac:dyDescent="0.25">
      <c r="A14" s="11"/>
      <c r="B14" s="6"/>
      <c r="C14" s="219"/>
      <c r="D14" s="215"/>
      <c r="E14" s="223"/>
      <c r="F14" s="217"/>
      <c r="G14" s="219"/>
      <c r="H14" s="215"/>
    </row>
    <row r="15" spans="1:8" ht="15" customHeight="1" thickBot="1" x14ac:dyDescent="0.25">
      <c r="A15" s="10" t="s">
        <v>44</v>
      </c>
      <c r="B15" s="6"/>
      <c r="C15" s="218"/>
      <c r="D15" s="215"/>
      <c r="E15" s="223"/>
      <c r="F15" s="217"/>
      <c r="G15" s="219"/>
      <c r="H15" s="215"/>
    </row>
    <row r="16" spans="1:8" ht="5.0999999999999996" customHeight="1" thickBot="1" x14ac:dyDescent="0.25">
      <c r="A16" s="10"/>
      <c r="B16" s="6"/>
      <c r="C16" s="219"/>
      <c r="D16" s="215"/>
      <c r="E16" s="223"/>
      <c r="F16" s="217"/>
      <c r="G16" s="219"/>
      <c r="H16" s="215"/>
    </row>
    <row r="17" spans="1:8" ht="15" customHeight="1" thickBot="1" x14ac:dyDescent="0.25">
      <c r="A17" s="10" t="s">
        <v>625</v>
      </c>
      <c r="B17" s="6"/>
      <c r="C17" s="218"/>
      <c r="D17" s="215"/>
      <c r="E17" s="216" t="s">
        <v>167</v>
      </c>
      <c r="F17" s="217"/>
      <c r="G17" s="224">
        <f>G19+G23+G27+G33+G37</f>
        <v>0</v>
      </c>
      <c r="H17" s="215"/>
    </row>
    <row r="18" spans="1:8" ht="5.0999999999999996" customHeight="1" thickBot="1" x14ac:dyDescent="0.25">
      <c r="A18" s="10"/>
      <c r="B18" s="6"/>
      <c r="C18" s="219"/>
      <c r="D18" s="215"/>
      <c r="E18" s="223"/>
      <c r="F18" s="217"/>
      <c r="G18" s="219"/>
      <c r="H18" s="215"/>
    </row>
    <row r="19" spans="1:8" ht="13.2" thickBot="1" x14ac:dyDescent="0.25">
      <c r="A19" s="10" t="s">
        <v>173</v>
      </c>
      <c r="B19" s="6"/>
      <c r="C19" s="224">
        <f>SUM(C20:C22)</f>
        <v>0</v>
      </c>
      <c r="D19" s="215"/>
      <c r="E19" s="225" t="s">
        <v>6</v>
      </c>
      <c r="F19" s="217"/>
      <c r="G19" s="220">
        <f>SUM(G20:G22)</f>
        <v>0</v>
      </c>
      <c r="H19" s="215"/>
    </row>
    <row r="20" spans="1:8" ht="13.2" thickBot="1" x14ac:dyDescent="0.25">
      <c r="A20" s="95" t="s">
        <v>554</v>
      </c>
      <c r="B20" s="6"/>
      <c r="C20" s="226"/>
      <c r="D20" s="215"/>
      <c r="E20" s="227" t="s">
        <v>557</v>
      </c>
      <c r="F20" s="217"/>
      <c r="G20" s="228"/>
      <c r="H20" s="215"/>
    </row>
    <row r="21" spans="1:8" ht="13.2" thickBot="1" x14ac:dyDescent="0.25">
      <c r="A21" s="95" t="s">
        <v>172</v>
      </c>
      <c r="B21" s="6"/>
      <c r="C21" s="226"/>
      <c r="D21" s="215"/>
      <c r="E21" s="227" t="s">
        <v>3</v>
      </c>
      <c r="F21" s="217"/>
      <c r="G21" s="228"/>
      <c r="H21" s="215"/>
    </row>
    <row r="22" spans="1:8" ht="13.2" thickBot="1" x14ac:dyDescent="0.25">
      <c r="A22" s="168" t="s">
        <v>553</v>
      </c>
      <c r="B22" s="6"/>
      <c r="C22" s="226"/>
      <c r="D22" s="215"/>
      <c r="E22" s="227" t="s">
        <v>11</v>
      </c>
      <c r="F22" s="217"/>
      <c r="G22" s="228"/>
      <c r="H22" s="215"/>
    </row>
    <row r="23" spans="1:8" ht="13.2" thickBot="1" x14ac:dyDescent="0.25">
      <c r="A23" s="12"/>
      <c r="C23" s="217"/>
      <c r="D23" s="215"/>
      <c r="E23" s="225" t="s">
        <v>8</v>
      </c>
      <c r="F23" s="217"/>
      <c r="G23" s="278">
        <f>SUM(G24:G26)</f>
        <v>0</v>
      </c>
      <c r="H23" s="215"/>
    </row>
    <row r="24" spans="1:8" x14ac:dyDescent="0.2">
      <c r="A24" s="12"/>
      <c r="B24" s="6"/>
      <c r="C24" s="219"/>
      <c r="D24" s="215"/>
      <c r="E24" s="227" t="s">
        <v>2</v>
      </c>
      <c r="F24" s="217"/>
      <c r="G24" s="221"/>
      <c r="H24" s="215"/>
    </row>
    <row r="25" spans="1:8" x14ac:dyDescent="0.2">
      <c r="A25" s="12"/>
      <c r="B25" s="6"/>
      <c r="C25" s="219"/>
      <c r="D25" s="215"/>
      <c r="E25" s="227" t="s">
        <v>3</v>
      </c>
      <c r="F25" s="217"/>
      <c r="G25" s="222"/>
      <c r="H25" s="215"/>
    </row>
    <row r="26" spans="1:8" x14ac:dyDescent="0.2">
      <c r="A26" s="12"/>
      <c r="B26" s="6"/>
      <c r="C26" s="219"/>
      <c r="D26" s="215"/>
      <c r="E26" s="227" t="s">
        <v>11</v>
      </c>
      <c r="F26" s="217"/>
      <c r="G26" s="222"/>
      <c r="H26" s="215"/>
    </row>
    <row r="27" spans="1:8" ht="13.2" thickBot="1" x14ac:dyDescent="0.25">
      <c r="A27" s="12"/>
      <c r="B27" s="6"/>
      <c r="C27" s="219"/>
      <c r="D27" s="215"/>
      <c r="E27" s="225" t="s">
        <v>9</v>
      </c>
      <c r="F27" s="217"/>
      <c r="G27" s="220">
        <f>SUM(G28:G32)</f>
        <v>0</v>
      </c>
      <c r="H27" s="215"/>
    </row>
    <row r="28" spans="1:8" x14ac:dyDescent="0.2">
      <c r="A28" s="12"/>
      <c r="B28" s="6"/>
      <c r="C28" s="219"/>
      <c r="D28" s="215"/>
      <c r="E28" s="227" t="s">
        <v>2</v>
      </c>
      <c r="F28" s="217"/>
      <c r="G28" s="221"/>
      <c r="H28" s="215"/>
    </row>
    <row r="29" spans="1:8" x14ac:dyDescent="0.2">
      <c r="A29" s="12"/>
      <c r="B29" s="6"/>
      <c r="C29" s="219"/>
      <c r="D29" s="215"/>
      <c r="E29" s="227" t="s">
        <v>3</v>
      </c>
      <c r="F29" s="217"/>
      <c r="G29" s="222"/>
      <c r="H29" s="215"/>
    </row>
    <row r="30" spans="1:8" x14ac:dyDescent="0.2">
      <c r="A30" s="12"/>
      <c r="B30" s="6"/>
      <c r="C30" s="219"/>
      <c r="D30" s="215"/>
      <c r="E30" s="227" t="s">
        <v>10</v>
      </c>
      <c r="F30" s="217"/>
      <c r="G30" s="222"/>
      <c r="H30" s="215"/>
    </row>
    <row r="31" spans="1:8" x14ac:dyDescent="0.2">
      <c r="A31" s="12"/>
      <c r="B31" s="6"/>
      <c r="C31" s="219"/>
      <c r="D31" s="215"/>
      <c r="E31" s="227" t="s">
        <v>4</v>
      </c>
      <c r="F31" s="217"/>
      <c r="G31" s="222"/>
      <c r="H31" s="215"/>
    </row>
    <row r="32" spans="1:8" x14ac:dyDescent="0.2">
      <c r="A32" s="12"/>
      <c r="B32" s="6"/>
      <c r="C32" s="219"/>
      <c r="D32" s="215"/>
      <c r="E32" s="227" t="s">
        <v>11</v>
      </c>
      <c r="F32" s="217"/>
      <c r="G32" s="222"/>
      <c r="H32" s="215"/>
    </row>
    <row r="33" spans="1:8" ht="13.2" thickBot="1" x14ac:dyDescent="0.25">
      <c r="A33" s="12"/>
      <c r="B33" s="6"/>
      <c r="C33" s="219"/>
      <c r="D33" s="215"/>
      <c r="E33" s="225" t="s">
        <v>5</v>
      </c>
      <c r="F33" s="217"/>
      <c r="G33" s="220">
        <f>SUM(G34:G36)</f>
        <v>0</v>
      </c>
      <c r="H33" s="215"/>
    </row>
    <row r="34" spans="1:8" x14ac:dyDescent="0.2">
      <c r="A34" s="12"/>
      <c r="B34" s="6"/>
      <c r="C34" s="219"/>
      <c r="D34" s="215"/>
      <c r="E34" s="227" t="s">
        <v>2</v>
      </c>
      <c r="F34" s="217"/>
      <c r="G34" s="221"/>
      <c r="H34" s="215"/>
    </row>
    <row r="35" spans="1:8" x14ac:dyDescent="0.2">
      <c r="A35" s="12"/>
      <c r="B35" s="6"/>
      <c r="C35" s="219"/>
      <c r="D35" s="215"/>
      <c r="E35" s="227" t="s">
        <v>3</v>
      </c>
      <c r="F35" s="217"/>
      <c r="G35" s="222"/>
      <c r="H35" s="215"/>
    </row>
    <row r="36" spans="1:8" x14ac:dyDescent="0.2">
      <c r="A36" s="12"/>
      <c r="B36" s="6"/>
      <c r="C36" s="219"/>
      <c r="D36" s="215"/>
      <c r="E36" s="227" t="s">
        <v>11</v>
      </c>
      <c r="F36" s="217"/>
      <c r="G36" s="222"/>
      <c r="H36" s="215"/>
    </row>
    <row r="37" spans="1:8" ht="13.2" thickBot="1" x14ac:dyDescent="0.25">
      <c r="A37" s="12"/>
      <c r="B37" s="6"/>
      <c r="C37" s="219"/>
      <c r="D37" s="215"/>
      <c r="E37" s="225" t="s">
        <v>7</v>
      </c>
      <c r="F37" s="217"/>
      <c r="G37" s="277"/>
      <c r="H37" s="215"/>
    </row>
    <row r="38" spans="1:8" ht="3.9" customHeight="1" thickBot="1" x14ac:dyDescent="0.25">
      <c r="A38" s="12"/>
      <c r="B38" s="6"/>
      <c r="C38" s="219"/>
      <c r="D38" s="215"/>
      <c r="E38" s="223"/>
      <c r="F38" s="217"/>
      <c r="G38" s="219"/>
      <c r="H38" s="215"/>
    </row>
    <row r="39" spans="1:8" ht="15" customHeight="1" thickBot="1" x14ac:dyDescent="0.25">
      <c r="A39" s="12"/>
      <c r="B39" s="6"/>
      <c r="C39" s="219"/>
      <c r="D39" s="215"/>
      <c r="E39" s="216" t="s">
        <v>565</v>
      </c>
      <c r="F39" s="217"/>
      <c r="G39" s="224">
        <f>SUM(G41:G46)</f>
        <v>0</v>
      </c>
      <c r="H39" s="215"/>
    </row>
    <row r="40" spans="1:8" ht="5.0999999999999996" customHeight="1" x14ac:dyDescent="0.2">
      <c r="A40" s="12"/>
      <c r="B40" s="6"/>
      <c r="C40" s="219"/>
      <c r="D40" s="217"/>
      <c r="E40" s="223"/>
      <c r="F40" s="217"/>
      <c r="G40" s="219"/>
      <c r="H40" s="215"/>
    </row>
    <row r="41" spans="1:8" ht="13.2" thickBot="1" x14ac:dyDescent="0.25">
      <c r="A41" s="12"/>
      <c r="B41" s="6"/>
      <c r="C41" s="219"/>
      <c r="D41" s="217"/>
      <c r="E41" s="229" t="s">
        <v>168</v>
      </c>
      <c r="F41" s="217"/>
      <c r="G41" s="230"/>
      <c r="H41" s="215"/>
    </row>
    <row r="42" spans="1:8" ht="13.2" thickBot="1" x14ac:dyDescent="0.25">
      <c r="A42" s="12"/>
      <c r="B42" s="6"/>
      <c r="C42" s="219"/>
      <c r="D42" s="217"/>
      <c r="E42" s="231" t="s">
        <v>169</v>
      </c>
      <c r="F42" s="217"/>
      <c r="G42" s="226"/>
      <c r="H42" s="215"/>
    </row>
    <row r="43" spans="1:8" ht="13.2" thickBot="1" x14ac:dyDescent="0.25">
      <c r="A43" s="12"/>
      <c r="B43" s="6"/>
      <c r="C43" s="219"/>
      <c r="D43" s="217"/>
      <c r="E43" s="231" t="s">
        <v>586</v>
      </c>
      <c r="F43" s="217"/>
      <c r="G43" s="226"/>
      <c r="H43" s="215"/>
    </row>
    <row r="44" spans="1:8" ht="13.2" thickBot="1" x14ac:dyDescent="0.25">
      <c r="A44" s="12"/>
      <c r="B44" s="6"/>
      <c r="C44" s="219"/>
      <c r="D44" s="217"/>
      <c r="E44" s="232" t="s">
        <v>577</v>
      </c>
      <c r="F44" s="217"/>
      <c r="G44" s="226"/>
      <c r="H44" s="215"/>
    </row>
    <row r="45" spans="1:8" ht="13.2" thickBot="1" x14ac:dyDescent="0.25">
      <c r="A45" s="12"/>
      <c r="B45" s="6"/>
      <c r="C45" s="219"/>
      <c r="D45" s="217"/>
      <c r="E45" s="232" t="s">
        <v>560</v>
      </c>
      <c r="F45" s="217"/>
      <c r="G45" s="226"/>
      <c r="H45" s="215"/>
    </row>
    <row r="46" spans="1:8" ht="13.2" thickBot="1" x14ac:dyDescent="0.25">
      <c r="A46" s="12"/>
      <c r="B46" s="6"/>
      <c r="C46" s="219"/>
      <c r="D46" s="217"/>
      <c r="E46" s="232" t="s">
        <v>561</v>
      </c>
      <c r="F46" s="217"/>
      <c r="G46" s="226"/>
      <c r="H46" s="215"/>
    </row>
    <row r="47" spans="1:8" ht="8.25" customHeight="1" thickBot="1" x14ac:dyDescent="0.25">
      <c r="A47" s="12"/>
      <c r="B47" s="6"/>
      <c r="C47" s="219"/>
      <c r="D47" s="215"/>
      <c r="E47" s="223"/>
      <c r="F47" s="217"/>
      <c r="G47" s="219"/>
      <c r="H47" s="215"/>
    </row>
    <row r="48" spans="1:8" ht="15" customHeight="1" thickBot="1" x14ac:dyDescent="0.25">
      <c r="A48" s="15" t="s">
        <v>12</v>
      </c>
      <c r="B48" s="13"/>
      <c r="C48" s="204">
        <f>C6+C15+C17+C19</f>
        <v>0</v>
      </c>
      <c r="D48" s="205"/>
      <c r="E48" s="233" t="s">
        <v>13</v>
      </c>
      <c r="F48" s="203"/>
      <c r="G48" s="204">
        <f>G6+G13+G17+G39</f>
        <v>0</v>
      </c>
      <c r="H48" s="205"/>
    </row>
    <row r="49" spans="1:8" ht="15" customHeight="1" x14ac:dyDescent="0.2">
      <c r="A49" s="97"/>
      <c r="B49" s="97"/>
      <c r="C49" s="234"/>
      <c r="D49" s="234"/>
      <c r="E49" s="234"/>
      <c r="F49" s="234"/>
      <c r="G49" s="234"/>
      <c r="H49" s="234"/>
    </row>
    <row r="51" spans="1:8" x14ac:dyDescent="0.2">
      <c r="A51" s="1" t="s">
        <v>579</v>
      </c>
    </row>
    <row r="52" spans="1:8" x14ac:dyDescent="0.2">
      <c r="A52" s="201" t="s">
        <v>578</v>
      </c>
      <c r="C52" s="235"/>
    </row>
    <row r="53" spans="1:8" ht="13.2" thickBot="1" x14ac:dyDescent="0.25">
      <c r="C53" s="236"/>
    </row>
    <row r="54" spans="1:8" ht="13.2" thickBot="1" x14ac:dyDescent="0.25">
      <c r="A54" s="194"/>
      <c r="B54" s="195"/>
      <c r="C54" s="237"/>
      <c r="D54" s="238"/>
    </row>
    <row r="55" spans="1:8" ht="13.2" thickBot="1" x14ac:dyDescent="0.25">
      <c r="A55" s="12" t="s">
        <v>642</v>
      </c>
      <c r="B55" s="6"/>
      <c r="C55" s="239"/>
      <c r="D55" s="215"/>
    </row>
    <row r="56" spans="1:8" ht="13.2" thickBot="1" x14ac:dyDescent="0.25">
      <c r="A56" s="12"/>
      <c r="B56" s="6"/>
      <c r="C56" s="219"/>
      <c r="D56" s="215"/>
    </row>
    <row r="57" spans="1:8" ht="13.2" thickBot="1" x14ac:dyDescent="0.25">
      <c r="A57" s="12" t="s">
        <v>643</v>
      </c>
      <c r="B57" s="6"/>
      <c r="C57" s="240">
        <f>C55-C48+G48</f>
        <v>0</v>
      </c>
      <c r="D57" s="215"/>
    </row>
    <row r="58" spans="1:8" ht="13.2" thickBot="1" x14ac:dyDescent="0.25">
      <c r="A58" s="196"/>
      <c r="B58" s="197"/>
      <c r="C58" s="220"/>
      <c r="D58" s="241"/>
    </row>
  </sheetData>
  <mergeCells count="2">
    <mergeCell ref="A4:D4"/>
    <mergeCell ref="E4:H4"/>
  </mergeCells>
  <phoneticPr fontId="20" type="noConversion"/>
  <printOptions horizontalCentered="1"/>
  <pageMargins left="0.59055118110236227" right="0.98425196850393704" top="0" bottom="0" header="0.31496062992125984" footer="0.31496062992125984"/>
  <pageSetup paperSize="9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H210"/>
  <sheetViews>
    <sheetView showGridLines="0" showZeros="0" view="pageLayout" zoomScaleNormal="100" zoomScaleSheetLayoutView="100" workbookViewId="0">
      <selection activeCell="A45" sqref="A45"/>
    </sheetView>
  </sheetViews>
  <sheetFormatPr baseColWidth="10" defaultRowHeight="13.2" x14ac:dyDescent="0.25"/>
  <cols>
    <col min="1" max="1" width="51.5546875" bestFit="1" customWidth="1"/>
    <col min="2" max="2" width="6" style="22" customWidth="1"/>
    <col min="3" max="3" width="1.5546875" style="22" customWidth="1"/>
    <col min="4" max="4" width="16.6640625" style="252" customWidth="1"/>
    <col min="5" max="6" width="1.5546875" style="22" customWidth="1"/>
    <col min="7" max="7" width="16.6640625" style="252" customWidth="1"/>
    <col min="8" max="8" width="1.5546875" style="104" customWidth="1"/>
    <col min="9" max="9" width="9.109375" customWidth="1"/>
  </cols>
  <sheetData>
    <row r="1" spans="1:8" ht="15.6" x14ac:dyDescent="0.3">
      <c r="A1" s="395" t="s">
        <v>237</v>
      </c>
      <c r="B1" s="395"/>
      <c r="C1" s="395"/>
      <c r="D1" s="395"/>
      <c r="E1" s="395"/>
      <c r="F1" s="395"/>
      <c r="G1" s="395"/>
      <c r="H1" s="395"/>
    </row>
    <row r="2" spans="1:8" ht="15.6" x14ac:dyDescent="0.3">
      <c r="A2" s="130"/>
      <c r="B2" s="130"/>
      <c r="C2" s="130"/>
      <c r="D2" s="242"/>
      <c r="E2" s="130"/>
      <c r="F2" s="130"/>
      <c r="G2" s="242"/>
      <c r="H2" s="130"/>
    </row>
    <row r="3" spans="1:8" ht="15.6" x14ac:dyDescent="0.3">
      <c r="A3" s="131" t="s">
        <v>14</v>
      </c>
      <c r="B3" s="130"/>
      <c r="C3" s="130"/>
      <c r="D3" s="242"/>
      <c r="E3" s="130"/>
      <c r="F3" s="130"/>
      <c r="G3" s="242"/>
      <c r="H3" s="130"/>
    </row>
    <row r="5" spans="1:8" ht="17.25" customHeight="1" thickBot="1" x14ac:dyDescent="0.3">
      <c r="B5" s="42" t="s">
        <v>45</v>
      </c>
      <c r="C5" s="99"/>
      <c r="D5" s="243" t="s">
        <v>134</v>
      </c>
      <c r="E5" s="100"/>
      <c r="F5" s="101"/>
      <c r="G5" s="266" t="s">
        <v>177</v>
      </c>
      <c r="H5" s="102"/>
    </row>
    <row r="6" spans="1:8" ht="13.8" thickTop="1" x14ac:dyDescent="0.25">
      <c r="B6" s="25"/>
      <c r="C6" s="56"/>
      <c r="D6" s="244"/>
      <c r="E6" s="57"/>
      <c r="F6" s="48"/>
      <c r="G6" s="246"/>
      <c r="H6" s="103"/>
    </row>
    <row r="7" spans="1:8" x14ac:dyDescent="0.25">
      <c r="A7" s="104" t="s">
        <v>15</v>
      </c>
      <c r="B7" s="35" t="s">
        <v>16</v>
      </c>
      <c r="C7" s="48"/>
      <c r="D7" s="366">
        <f>D9+D11+D13+D21</f>
        <v>0</v>
      </c>
      <c r="E7" s="105"/>
      <c r="F7" s="74"/>
      <c r="G7" s="340">
        <f>G9+G11+G13+G21</f>
        <v>0</v>
      </c>
      <c r="H7" s="103"/>
    </row>
    <row r="8" spans="1:8" x14ac:dyDescent="0.25">
      <c r="B8" s="35"/>
      <c r="C8" s="48"/>
      <c r="D8" s="246"/>
      <c r="E8" s="21"/>
      <c r="F8" s="48"/>
      <c r="G8" s="246"/>
      <c r="H8" s="103"/>
    </row>
    <row r="9" spans="1:8" x14ac:dyDescent="0.25">
      <c r="A9" s="17" t="s">
        <v>178</v>
      </c>
      <c r="B9" s="35">
        <v>20</v>
      </c>
      <c r="C9" s="48"/>
      <c r="D9" s="279"/>
      <c r="E9" s="280"/>
      <c r="F9" s="281"/>
      <c r="G9" s="279"/>
      <c r="H9" s="103"/>
    </row>
    <row r="10" spans="1:8" x14ac:dyDescent="0.25">
      <c r="B10" s="35"/>
      <c r="C10" s="48"/>
      <c r="D10" s="282"/>
      <c r="E10" s="280"/>
      <c r="F10" s="281"/>
      <c r="G10" s="282"/>
      <c r="H10" s="103"/>
    </row>
    <row r="11" spans="1:8" x14ac:dyDescent="0.25">
      <c r="A11" s="17" t="s">
        <v>179</v>
      </c>
      <c r="B11" s="35">
        <v>21</v>
      </c>
      <c r="C11" s="48"/>
      <c r="D11" s="279"/>
      <c r="E11" s="280"/>
      <c r="F11" s="281"/>
      <c r="G11" s="279"/>
      <c r="H11" s="103"/>
    </row>
    <row r="12" spans="1:8" x14ac:dyDescent="0.25">
      <c r="A12" s="51"/>
      <c r="B12" s="35"/>
      <c r="C12" s="48"/>
      <c r="D12" s="248"/>
      <c r="E12" s="21"/>
      <c r="F12" s="98"/>
      <c r="G12" s="248"/>
      <c r="H12" s="103"/>
    </row>
    <row r="13" spans="1:8" x14ac:dyDescent="0.25">
      <c r="A13" s="17" t="s">
        <v>180</v>
      </c>
      <c r="B13" s="35" t="s">
        <v>17</v>
      </c>
      <c r="C13" s="48"/>
      <c r="D13" s="365">
        <f>SUM(D14:D19)</f>
        <v>0</v>
      </c>
      <c r="E13" s="21"/>
      <c r="F13" s="48"/>
      <c r="G13" s="247">
        <f>SUM(G14:G19)</f>
        <v>0</v>
      </c>
      <c r="H13" s="103"/>
    </row>
    <row r="14" spans="1:8" x14ac:dyDescent="0.25">
      <c r="A14" s="51" t="s">
        <v>181</v>
      </c>
      <c r="B14" s="35">
        <v>22</v>
      </c>
      <c r="C14" s="48"/>
      <c r="D14" s="360"/>
      <c r="E14" s="280"/>
      <c r="F14" s="281"/>
      <c r="G14" s="275"/>
      <c r="H14" s="103"/>
    </row>
    <row r="15" spans="1:8" x14ac:dyDescent="0.25">
      <c r="A15" s="51" t="s">
        <v>182</v>
      </c>
      <c r="B15" s="35">
        <v>23</v>
      </c>
      <c r="C15" s="48"/>
      <c r="D15" s="361"/>
      <c r="E15" s="280"/>
      <c r="F15" s="281"/>
      <c r="G15" s="276"/>
      <c r="H15" s="103"/>
    </row>
    <row r="16" spans="1:8" x14ac:dyDescent="0.25">
      <c r="A16" s="51" t="s">
        <v>183</v>
      </c>
      <c r="B16" s="35">
        <v>24</v>
      </c>
      <c r="C16" s="48"/>
      <c r="D16" s="361"/>
      <c r="E16" s="280"/>
      <c r="F16" s="281"/>
      <c r="G16" s="276"/>
      <c r="H16" s="103"/>
    </row>
    <row r="17" spans="1:8" x14ac:dyDescent="0.25">
      <c r="A17" s="51" t="s">
        <v>184</v>
      </c>
      <c r="B17" s="35">
        <v>25</v>
      </c>
      <c r="C17" s="48"/>
      <c r="D17" s="361"/>
      <c r="E17" s="280"/>
      <c r="F17" s="281"/>
      <c r="G17" s="276"/>
      <c r="H17" s="103"/>
    </row>
    <row r="18" spans="1:8" x14ac:dyDescent="0.25">
      <c r="A18" s="51" t="s">
        <v>185</v>
      </c>
      <c r="B18" s="35">
        <v>26</v>
      </c>
      <c r="C18" s="48"/>
      <c r="D18" s="361"/>
      <c r="E18" s="280"/>
      <c r="F18" s="281"/>
      <c r="G18" s="276"/>
      <c r="H18" s="103"/>
    </row>
    <row r="19" spans="1:8" x14ac:dyDescent="0.25">
      <c r="A19" s="51" t="s">
        <v>268</v>
      </c>
      <c r="B19" s="35">
        <v>27</v>
      </c>
      <c r="C19" s="48"/>
      <c r="D19" s="361"/>
      <c r="E19" s="280"/>
      <c r="F19" s="281"/>
      <c r="G19" s="276"/>
      <c r="H19" s="103"/>
    </row>
    <row r="20" spans="1:8" x14ac:dyDescent="0.25">
      <c r="A20" s="51"/>
      <c r="B20" s="35"/>
      <c r="C20" s="48"/>
      <c r="D20" s="246"/>
      <c r="E20" s="21"/>
      <c r="F20" s="48"/>
      <c r="G20" s="246"/>
      <c r="H20" s="103"/>
    </row>
    <row r="21" spans="1:8" x14ac:dyDescent="0.25">
      <c r="A21" s="17" t="s">
        <v>186</v>
      </c>
      <c r="B21" s="35">
        <v>28</v>
      </c>
      <c r="C21" s="48"/>
      <c r="D21" s="279"/>
      <c r="E21" s="280"/>
      <c r="F21" s="281"/>
      <c r="G21" s="279"/>
      <c r="H21" s="103"/>
    </row>
    <row r="22" spans="1:8" x14ac:dyDescent="0.25">
      <c r="B22" s="35"/>
      <c r="C22" s="48"/>
      <c r="D22" s="246"/>
      <c r="E22" s="21"/>
      <c r="F22" s="48"/>
      <c r="G22" s="246"/>
      <c r="H22" s="103"/>
    </row>
    <row r="23" spans="1:8" x14ac:dyDescent="0.25">
      <c r="A23" s="51"/>
      <c r="B23" s="35"/>
      <c r="C23" s="48"/>
      <c r="D23" s="246"/>
      <c r="E23" s="21"/>
      <c r="F23" s="48"/>
      <c r="G23" s="246"/>
      <c r="H23" s="103"/>
    </row>
    <row r="24" spans="1:8" x14ac:dyDescent="0.25">
      <c r="A24" s="104" t="s">
        <v>18</v>
      </c>
      <c r="B24" s="35" t="s">
        <v>19</v>
      </c>
      <c r="C24" s="48"/>
      <c r="D24" s="364">
        <f>D26+D30+D32+D36+D38+D40</f>
        <v>0</v>
      </c>
      <c r="E24" s="105"/>
      <c r="F24" s="74"/>
      <c r="G24" s="245">
        <f>G26+G30+G32+G36+G38+G40</f>
        <v>0</v>
      </c>
      <c r="H24" s="103"/>
    </row>
    <row r="25" spans="1:8" x14ac:dyDescent="0.25">
      <c r="B25" s="35"/>
      <c r="C25" s="48"/>
      <c r="D25" s="246"/>
      <c r="E25" s="21"/>
      <c r="F25" s="48"/>
      <c r="G25" s="246"/>
      <c r="H25" s="103"/>
    </row>
    <row r="26" spans="1:8" x14ac:dyDescent="0.25">
      <c r="A26" s="17" t="s">
        <v>187</v>
      </c>
      <c r="B26" s="35">
        <v>29</v>
      </c>
      <c r="C26" s="48"/>
      <c r="D26" s="247">
        <f>SUM(D27:D28)</f>
        <v>0</v>
      </c>
      <c r="E26" s="21"/>
      <c r="F26" s="48"/>
      <c r="G26" s="247">
        <f>SUM(G27:G28)</f>
        <v>0</v>
      </c>
      <c r="H26" s="103"/>
    </row>
    <row r="27" spans="1:8" x14ac:dyDescent="0.25">
      <c r="A27" s="51" t="s">
        <v>188</v>
      </c>
      <c r="B27" s="35">
        <v>290</v>
      </c>
      <c r="C27" s="48"/>
      <c r="D27" s="362"/>
      <c r="E27" s="280"/>
      <c r="F27" s="281"/>
      <c r="G27" s="283"/>
      <c r="H27" s="103"/>
    </row>
    <row r="28" spans="1:8" x14ac:dyDescent="0.25">
      <c r="A28" s="51" t="s">
        <v>269</v>
      </c>
      <c r="B28" s="35">
        <v>291</v>
      </c>
      <c r="C28" s="48"/>
      <c r="D28" s="363"/>
      <c r="E28" s="280"/>
      <c r="F28" s="281"/>
      <c r="G28" s="284"/>
      <c r="H28" s="103"/>
    </row>
    <row r="29" spans="1:8" x14ac:dyDescent="0.25">
      <c r="A29" s="51"/>
      <c r="B29" s="35"/>
      <c r="C29" s="48"/>
      <c r="D29" s="246"/>
      <c r="E29" s="21"/>
      <c r="F29" s="48"/>
      <c r="G29" s="246"/>
      <c r="H29" s="103"/>
    </row>
    <row r="30" spans="1:8" x14ac:dyDescent="0.25">
      <c r="A30" s="17" t="s">
        <v>190</v>
      </c>
      <c r="B30" s="35">
        <v>3</v>
      </c>
      <c r="C30" s="48"/>
      <c r="D30" s="279"/>
      <c r="E30" s="280"/>
      <c r="F30" s="281"/>
      <c r="G30" s="279"/>
      <c r="H30" s="103"/>
    </row>
    <row r="31" spans="1:8" x14ac:dyDescent="0.25">
      <c r="A31" s="51"/>
      <c r="B31" s="35"/>
      <c r="C31" s="48"/>
      <c r="D31" s="246"/>
      <c r="E31" s="21"/>
      <c r="F31" s="48"/>
      <c r="G31" s="246"/>
      <c r="H31" s="103"/>
    </row>
    <row r="32" spans="1:8" x14ac:dyDescent="0.25">
      <c r="A32" s="17" t="s">
        <v>191</v>
      </c>
      <c r="B32" s="35" t="s">
        <v>20</v>
      </c>
      <c r="C32" s="48"/>
      <c r="D32" s="365">
        <f>SUM(D33:D34)</f>
        <v>0</v>
      </c>
      <c r="E32" s="21"/>
      <c r="F32" s="48"/>
      <c r="G32" s="247">
        <f>SUM(G33:G34)</f>
        <v>0</v>
      </c>
      <c r="H32" s="103"/>
    </row>
    <row r="33" spans="1:8" x14ac:dyDescent="0.25">
      <c r="A33" s="51" t="s">
        <v>188</v>
      </c>
      <c r="B33" s="35">
        <v>40</v>
      </c>
      <c r="C33" s="48"/>
      <c r="D33" s="362"/>
      <c r="E33" s="280"/>
      <c r="F33" s="281"/>
      <c r="G33" s="283"/>
      <c r="H33" s="103"/>
    </row>
    <row r="34" spans="1:8" x14ac:dyDescent="0.25">
      <c r="A34" s="51" t="s">
        <v>189</v>
      </c>
      <c r="B34" s="35">
        <v>41</v>
      </c>
      <c r="C34" s="48"/>
      <c r="D34" s="363"/>
      <c r="E34" s="280"/>
      <c r="F34" s="281"/>
      <c r="G34" s="284"/>
      <c r="H34" s="103"/>
    </row>
    <row r="35" spans="1:8" x14ac:dyDescent="0.25">
      <c r="A35" s="51"/>
      <c r="B35" s="35"/>
      <c r="C35" s="48"/>
      <c r="D35" s="246"/>
      <c r="E35" s="21"/>
      <c r="F35" s="48"/>
      <c r="G35" s="246"/>
      <c r="H35" s="103"/>
    </row>
    <row r="36" spans="1:8" x14ac:dyDescent="0.25">
      <c r="A36" s="17" t="s">
        <v>192</v>
      </c>
      <c r="B36" s="35" t="s">
        <v>23</v>
      </c>
      <c r="C36" s="48"/>
      <c r="D36" s="279"/>
      <c r="E36" s="280"/>
      <c r="F36" s="281"/>
      <c r="G36" s="279"/>
      <c r="H36" s="103"/>
    </row>
    <row r="37" spans="1:8" x14ac:dyDescent="0.25">
      <c r="A37" s="51"/>
      <c r="B37" s="35"/>
      <c r="C37" s="48"/>
      <c r="D37" s="282"/>
      <c r="E37" s="280"/>
      <c r="F37" s="281"/>
      <c r="G37" s="282"/>
      <c r="H37" s="103"/>
    </row>
    <row r="38" spans="1:8" x14ac:dyDescent="0.25">
      <c r="A38" s="17" t="s">
        <v>193</v>
      </c>
      <c r="B38" s="35" t="s">
        <v>24</v>
      </c>
      <c r="C38" s="48"/>
      <c r="D38" s="367"/>
      <c r="E38" s="280"/>
      <c r="F38" s="281"/>
      <c r="G38" s="279"/>
      <c r="H38" s="103"/>
    </row>
    <row r="39" spans="1:8" x14ac:dyDescent="0.25">
      <c r="A39" s="51"/>
      <c r="B39" s="35"/>
      <c r="C39" s="48"/>
      <c r="D39" s="282"/>
      <c r="E39" s="280"/>
      <c r="F39" s="281"/>
      <c r="G39" s="282"/>
      <c r="H39" s="103"/>
    </row>
    <row r="40" spans="1:8" x14ac:dyDescent="0.25">
      <c r="A40" s="47" t="s">
        <v>194</v>
      </c>
      <c r="B40" s="35" t="s">
        <v>25</v>
      </c>
      <c r="C40" s="48"/>
      <c r="D40" s="279"/>
      <c r="E40" s="280"/>
      <c r="F40" s="281"/>
      <c r="G40" s="279"/>
      <c r="H40" s="103"/>
    </row>
    <row r="41" spans="1:8" x14ac:dyDescent="0.25">
      <c r="B41" s="35"/>
      <c r="C41" s="48"/>
      <c r="D41" s="246"/>
      <c r="E41" s="21"/>
      <c r="F41" s="48"/>
      <c r="G41" s="246"/>
      <c r="H41" s="103"/>
    </row>
    <row r="42" spans="1:8" x14ac:dyDescent="0.25">
      <c r="B42" s="35"/>
      <c r="C42" s="48"/>
      <c r="D42" s="246"/>
      <c r="E42" s="21"/>
      <c r="F42" s="48"/>
      <c r="G42" s="246"/>
      <c r="H42" s="103"/>
    </row>
    <row r="43" spans="1:8" ht="18" customHeight="1" thickBot="1" x14ac:dyDescent="0.3">
      <c r="A43" s="106" t="s">
        <v>26</v>
      </c>
      <c r="B43" s="38" t="s">
        <v>27</v>
      </c>
      <c r="C43" s="84"/>
      <c r="D43" s="250">
        <f>D7+D24</f>
        <v>0</v>
      </c>
      <c r="E43" s="107"/>
      <c r="F43" s="108"/>
      <c r="G43" s="267">
        <f>G7+G24</f>
        <v>0</v>
      </c>
      <c r="H43" s="109"/>
    </row>
    <row r="44" spans="1:8" ht="18" customHeight="1" thickTop="1" x14ac:dyDescent="0.25">
      <c r="A44" s="106"/>
      <c r="B44" s="152"/>
      <c r="C44" s="152"/>
      <c r="D44" s="251"/>
      <c r="E44" s="153"/>
      <c r="F44" s="153"/>
      <c r="G44" s="251"/>
      <c r="H44" s="152"/>
    </row>
    <row r="45" spans="1:8" ht="18" customHeight="1" x14ac:dyDescent="0.25">
      <c r="A45" s="106"/>
      <c r="B45" s="152"/>
      <c r="C45" s="152"/>
      <c r="D45" s="251"/>
      <c r="E45" s="153"/>
      <c r="F45" s="153"/>
      <c r="G45" s="251"/>
      <c r="H45" s="152"/>
    </row>
    <row r="46" spans="1:8" ht="18" customHeight="1" x14ac:dyDescent="0.25">
      <c r="A46" s="106"/>
      <c r="B46" s="152"/>
      <c r="C46" s="152"/>
      <c r="D46" s="251"/>
      <c r="E46" s="153"/>
      <c r="F46" s="153"/>
      <c r="G46" s="251"/>
      <c r="H46" s="152"/>
    </row>
    <row r="47" spans="1:8" ht="18" customHeight="1" x14ac:dyDescent="0.25">
      <c r="A47" s="106"/>
      <c r="B47" s="152"/>
      <c r="C47" s="152"/>
      <c r="D47" s="251"/>
      <c r="E47" s="153"/>
      <c r="F47" s="153"/>
      <c r="G47" s="251"/>
      <c r="H47" s="152"/>
    </row>
    <row r="48" spans="1:8" ht="18" customHeight="1" x14ac:dyDescent="0.25">
      <c r="A48" s="106"/>
      <c r="B48" s="152"/>
      <c r="C48" s="152"/>
      <c r="D48" s="251"/>
      <c r="E48" s="153"/>
      <c r="F48" s="153"/>
      <c r="G48" s="251"/>
      <c r="H48" s="152"/>
    </row>
    <row r="49" spans="1:8" ht="18" customHeight="1" x14ac:dyDescent="0.25">
      <c r="A49" s="106"/>
      <c r="B49" s="152"/>
      <c r="C49" s="152"/>
      <c r="D49" s="251"/>
      <c r="E49" s="153"/>
      <c r="F49" s="153"/>
      <c r="G49" s="251"/>
      <c r="H49" s="152"/>
    </row>
    <row r="50" spans="1:8" ht="18" customHeight="1" x14ac:dyDescent="0.25">
      <c r="A50" s="106"/>
      <c r="B50" s="152"/>
      <c r="C50" s="152"/>
      <c r="D50" s="251"/>
      <c r="E50" s="153"/>
      <c r="F50" s="153"/>
      <c r="G50" s="251"/>
      <c r="H50" s="152"/>
    </row>
    <row r="51" spans="1:8" ht="18" customHeight="1" x14ac:dyDescent="0.25">
      <c r="A51" s="106"/>
      <c r="B51" s="152"/>
      <c r="C51" s="152"/>
      <c r="D51" s="251"/>
      <c r="E51" s="153"/>
      <c r="F51" s="153"/>
      <c r="G51" s="251"/>
      <c r="H51" s="152"/>
    </row>
    <row r="53" spans="1:8" ht="13.8" x14ac:dyDescent="0.25">
      <c r="A53" s="131" t="s">
        <v>265</v>
      </c>
    </row>
    <row r="54" spans="1:8" ht="13.5" customHeight="1" x14ac:dyDescent="0.25">
      <c r="A54" s="131"/>
    </row>
    <row r="55" spans="1:8" ht="13.8" thickBot="1" x14ac:dyDescent="0.3">
      <c r="B55" s="110" t="s">
        <v>45</v>
      </c>
      <c r="C55" s="389" t="s">
        <v>134</v>
      </c>
      <c r="D55" s="390"/>
      <c r="E55" s="391"/>
      <c r="F55" s="392" t="s">
        <v>177</v>
      </c>
      <c r="G55" s="393"/>
      <c r="H55" s="394"/>
    </row>
    <row r="56" spans="1:8" ht="13.8" thickTop="1" x14ac:dyDescent="0.25">
      <c r="B56" s="111"/>
      <c r="C56" s="27"/>
      <c r="D56" s="253"/>
      <c r="E56" s="28"/>
      <c r="F56" s="45"/>
      <c r="G56" s="255"/>
      <c r="H56" s="112"/>
    </row>
    <row r="57" spans="1:8" x14ac:dyDescent="0.25">
      <c r="A57" s="104" t="s">
        <v>195</v>
      </c>
      <c r="B57" s="113" t="s">
        <v>28</v>
      </c>
      <c r="C57" s="45"/>
      <c r="D57" s="254">
        <f>D59+D61+D63+D65+D66+D68</f>
        <v>0</v>
      </c>
      <c r="E57" s="32"/>
      <c r="F57" s="45"/>
      <c r="G57" s="254">
        <f>G59+G61+G63+G65+G66+G68</f>
        <v>0</v>
      </c>
      <c r="H57" s="112"/>
    </row>
    <row r="58" spans="1:8" x14ac:dyDescent="0.25">
      <c r="B58" s="113"/>
      <c r="C58" s="45"/>
      <c r="D58" s="255"/>
      <c r="E58" s="32"/>
      <c r="F58" s="45"/>
      <c r="G58" s="255"/>
      <c r="H58" s="112"/>
    </row>
    <row r="59" spans="1:8" x14ac:dyDescent="0.25">
      <c r="A59" s="17" t="s">
        <v>270</v>
      </c>
      <c r="B59" s="113" t="s">
        <v>196</v>
      </c>
      <c r="C59" s="45"/>
      <c r="D59" s="285"/>
      <c r="E59" s="286"/>
      <c r="F59" s="287"/>
      <c r="G59" s="285"/>
      <c r="H59" s="112"/>
    </row>
    <row r="60" spans="1:8" x14ac:dyDescent="0.25">
      <c r="B60" s="113"/>
      <c r="C60" s="45"/>
      <c r="D60" s="288"/>
      <c r="E60" s="286"/>
      <c r="F60" s="287"/>
      <c r="G60" s="288"/>
      <c r="H60" s="112"/>
    </row>
    <row r="61" spans="1:8" x14ac:dyDescent="0.25">
      <c r="A61" s="17" t="s">
        <v>197</v>
      </c>
      <c r="B61" s="113" t="s">
        <v>198</v>
      </c>
      <c r="C61" s="45"/>
      <c r="D61" s="285"/>
      <c r="E61" s="286"/>
      <c r="F61" s="287"/>
      <c r="G61" s="285"/>
      <c r="H61" s="112"/>
    </row>
    <row r="62" spans="1:8" x14ac:dyDescent="0.25">
      <c r="B62" s="113"/>
      <c r="C62" s="45"/>
      <c r="D62" s="288"/>
      <c r="E62" s="286"/>
      <c r="F62" s="287"/>
      <c r="G62" s="288"/>
      <c r="H62" s="112"/>
    </row>
    <row r="63" spans="1:8" x14ac:dyDescent="0.25">
      <c r="A63" s="17" t="s">
        <v>199</v>
      </c>
      <c r="B63" s="113" t="s">
        <v>200</v>
      </c>
      <c r="C63" s="45"/>
      <c r="D63" s="285"/>
      <c r="E63" s="286"/>
      <c r="F63" s="287"/>
      <c r="G63" s="285"/>
      <c r="H63" s="112"/>
    </row>
    <row r="64" spans="1:8" x14ac:dyDescent="0.25">
      <c r="B64" s="113"/>
      <c r="C64" s="45"/>
      <c r="D64" s="288"/>
      <c r="E64" s="286"/>
      <c r="F64" s="287"/>
      <c r="G64" s="288"/>
      <c r="H64" s="112"/>
    </row>
    <row r="65" spans="1:8" x14ac:dyDescent="0.25">
      <c r="A65" s="17" t="s">
        <v>201</v>
      </c>
      <c r="B65" s="113" t="s">
        <v>202</v>
      </c>
      <c r="C65" s="45"/>
      <c r="D65" s="285"/>
      <c r="E65" s="286"/>
      <c r="F65" s="287"/>
      <c r="G65" s="285"/>
      <c r="H65" s="112"/>
    </row>
    <row r="66" spans="1:8" x14ac:dyDescent="0.25">
      <c r="A66" s="92" t="s">
        <v>630</v>
      </c>
      <c r="B66" s="113" t="s">
        <v>203</v>
      </c>
      <c r="C66" s="45"/>
      <c r="D66" s="285"/>
      <c r="E66" s="286"/>
      <c r="F66" s="287"/>
      <c r="G66" s="285"/>
      <c r="H66" s="112"/>
    </row>
    <row r="67" spans="1:8" x14ac:dyDescent="0.25">
      <c r="B67" s="113"/>
      <c r="C67" s="45"/>
      <c r="D67" s="255"/>
      <c r="E67" s="32"/>
      <c r="F67" s="45"/>
      <c r="G67" s="255"/>
      <c r="H67" s="112"/>
    </row>
    <row r="68" spans="1:8" x14ac:dyDescent="0.25">
      <c r="A68" s="17" t="s">
        <v>204</v>
      </c>
      <c r="B68" s="113" t="s">
        <v>205</v>
      </c>
      <c r="C68" s="45"/>
      <c r="D68" s="256">
        <f>D69+D79</f>
        <v>0</v>
      </c>
      <c r="E68" s="32"/>
      <c r="F68" s="45"/>
      <c r="G68" s="256">
        <f>G69+G79</f>
        <v>0</v>
      </c>
      <c r="H68" s="112"/>
    </row>
    <row r="69" spans="1:8" x14ac:dyDescent="0.25">
      <c r="A69" s="51" t="s">
        <v>587</v>
      </c>
      <c r="B69" s="113" t="s">
        <v>206</v>
      </c>
      <c r="C69" s="45"/>
      <c r="D69" s="249">
        <f>SUM(D70:D78)</f>
        <v>0</v>
      </c>
      <c r="E69" s="32"/>
      <c r="F69" s="45"/>
      <c r="G69" s="249">
        <f>SUM(G70:G78)</f>
        <v>0</v>
      </c>
      <c r="H69" s="112"/>
    </row>
    <row r="70" spans="1:8" x14ac:dyDescent="0.25">
      <c r="A70" s="114" t="s">
        <v>323</v>
      </c>
      <c r="B70" s="113" t="s">
        <v>208</v>
      </c>
      <c r="C70" s="45"/>
      <c r="D70" s="289"/>
      <c r="E70" s="286"/>
      <c r="F70" s="287"/>
      <c r="G70" s="289"/>
      <c r="H70" s="112"/>
    </row>
    <row r="71" spans="1:8" x14ac:dyDescent="0.25">
      <c r="A71" s="114" t="s">
        <v>324</v>
      </c>
      <c r="B71" s="113" t="s">
        <v>209</v>
      </c>
      <c r="C71" s="45"/>
      <c r="D71" s="290"/>
      <c r="E71" s="286"/>
      <c r="F71" s="287"/>
      <c r="G71" s="290"/>
      <c r="H71" s="112"/>
    </row>
    <row r="72" spans="1:8" x14ac:dyDescent="0.25">
      <c r="A72" s="114" t="s">
        <v>325</v>
      </c>
      <c r="B72" s="113" t="s">
        <v>211</v>
      </c>
      <c r="C72" s="45"/>
      <c r="D72" s="291"/>
      <c r="E72" s="286"/>
      <c r="F72" s="287"/>
      <c r="G72" s="291"/>
      <c r="H72" s="112"/>
    </row>
    <row r="73" spans="1:8" x14ac:dyDescent="0.25">
      <c r="A73" s="114" t="s">
        <v>326</v>
      </c>
      <c r="B73" s="113" t="s">
        <v>212</v>
      </c>
      <c r="C73" s="45"/>
      <c r="D73" s="291"/>
      <c r="E73" s="286"/>
      <c r="F73" s="287"/>
      <c r="G73" s="291"/>
      <c r="H73" s="112"/>
    </row>
    <row r="74" spans="1:8" x14ac:dyDescent="0.25">
      <c r="A74" s="114" t="s">
        <v>327</v>
      </c>
      <c r="B74" s="113" t="s">
        <v>213</v>
      </c>
      <c r="C74" s="45"/>
      <c r="D74" s="291"/>
      <c r="E74" s="286"/>
      <c r="F74" s="287"/>
      <c r="G74" s="291"/>
      <c r="H74" s="112"/>
    </row>
    <row r="75" spans="1:8" x14ac:dyDescent="0.25">
      <c r="A75" s="114" t="s">
        <v>328</v>
      </c>
      <c r="B75" s="113" t="s">
        <v>214</v>
      </c>
      <c r="C75" s="45"/>
      <c r="D75" s="291"/>
      <c r="E75" s="286"/>
      <c r="F75" s="287"/>
      <c r="G75" s="291"/>
      <c r="H75" s="112"/>
    </row>
    <row r="76" spans="1:8" x14ac:dyDescent="0.25">
      <c r="A76" s="114" t="s">
        <v>329</v>
      </c>
      <c r="B76" s="113" t="s">
        <v>274</v>
      </c>
      <c r="C76" s="45"/>
      <c r="D76" s="291"/>
      <c r="E76" s="286"/>
      <c r="F76" s="287"/>
      <c r="G76" s="291"/>
      <c r="H76" s="112"/>
    </row>
    <row r="77" spans="1:8" x14ac:dyDescent="0.25">
      <c r="A77" s="114" t="s">
        <v>330</v>
      </c>
      <c r="B77" s="113" t="s">
        <v>276</v>
      </c>
      <c r="C77" s="45"/>
      <c r="D77" s="291"/>
      <c r="E77" s="286"/>
      <c r="F77" s="287"/>
      <c r="G77" s="291"/>
      <c r="H77" s="112"/>
    </row>
    <row r="78" spans="1:8" x14ac:dyDescent="0.25">
      <c r="A78" s="114" t="s">
        <v>331</v>
      </c>
      <c r="B78" s="113" t="s">
        <v>277</v>
      </c>
      <c r="C78" s="45"/>
      <c r="D78" s="291"/>
      <c r="E78" s="286"/>
      <c r="F78" s="287"/>
      <c r="G78" s="291"/>
      <c r="H78" s="112"/>
    </row>
    <row r="79" spans="1:8" x14ac:dyDescent="0.25">
      <c r="A79" s="51" t="s">
        <v>588</v>
      </c>
      <c r="B79" s="113" t="s">
        <v>215</v>
      </c>
      <c r="C79" s="45"/>
      <c r="D79" s="292"/>
      <c r="E79" s="286"/>
      <c r="F79" s="287"/>
      <c r="G79" s="292"/>
      <c r="H79" s="112"/>
    </row>
    <row r="80" spans="1:8" x14ac:dyDescent="0.25">
      <c r="B80" s="113"/>
      <c r="C80" s="45"/>
      <c r="D80" s="255"/>
      <c r="E80" s="32"/>
      <c r="F80" s="45"/>
      <c r="G80" s="255"/>
      <c r="H80" s="112"/>
    </row>
    <row r="81" spans="1:8" x14ac:dyDescent="0.25">
      <c r="A81" s="104" t="s">
        <v>216</v>
      </c>
      <c r="B81" s="113" t="s">
        <v>217</v>
      </c>
      <c r="C81" s="45"/>
      <c r="D81" s="254">
        <f>D83+D84</f>
        <v>0</v>
      </c>
      <c r="E81" s="122"/>
      <c r="F81" s="20"/>
      <c r="G81" s="254">
        <f>G83+G84</f>
        <v>0</v>
      </c>
      <c r="H81" s="112"/>
    </row>
    <row r="82" spans="1:8" x14ac:dyDescent="0.25">
      <c r="B82" s="113"/>
      <c r="C82" s="45"/>
      <c r="D82" s="255"/>
      <c r="E82" s="32"/>
      <c r="F82" s="45"/>
      <c r="G82" s="255"/>
      <c r="H82" s="112"/>
    </row>
    <row r="83" spans="1:8" x14ac:dyDescent="0.25">
      <c r="A83" s="17" t="s">
        <v>218</v>
      </c>
      <c r="B83" s="113" t="s">
        <v>219</v>
      </c>
      <c r="C83" s="45"/>
      <c r="D83" s="285"/>
      <c r="E83" s="286"/>
      <c r="F83" s="287"/>
      <c r="G83" s="285"/>
      <c r="H83" s="112"/>
    </row>
    <row r="84" spans="1:8" x14ac:dyDescent="0.25">
      <c r="A84" s="115" t="s">
        <v>220</v>
      </c>
      <c r="B84" s="113" t="s">
        <v>221</v>
      </c>
      <c r="C84" s="45"/>
      <c r="D84" s="285"/>
      <c r="E84" s="286"/>
      <c r="F84" s="287"/>
      <c r="G84" s="285"/>
      <c r="H84" s="112"/>
    </row>
    <row r="85" spans="1:8" x14ac:dyDescent="0.25">
      <c r="B85" s="113"/>
      <c r="C85" s="45"/>
      <c r="D85" s="255"/>
      <c r="E85" s="32"/>
      <c r="F85" s="45"/>
      <c r="G85" s="255"/>
      <c r="H85" s="112"/>
    </row>
    <row r="86" spans="1:8" x14ac:dyDescent="0.25">
      <c r="A86" s="104" t="s">
        <v>29</v>
      </c>
      <c r="B86" s="113" t="s">
        <v>30</v>
      </c>
      <c r="C86" s="45"/>
      <c r="D86" s="254">
        <f>D88+D94+D104</f>
        <v>0</v>
      </c>
      <c r="E86" s="122"/>
      <c r="F86" s="20"/>
      <c r="G86" s="254">
        <f>G88+G94+G104</f>
        <v>0</v>
      </c>
      <c r="H86" s="112"/>
    </row>
    <row r="87" spans="1:8" x14ac:dyDescent="0.25">
      <c r="B87" s="113"/>
      <c r="C87" s="45"/>
      <c r="D87" s="255"/>
      <c r="E87" s="32"/>
      <c r="F87" s="45"/>
      <c r="G87" s="255"/>
      <c r="H87" s="112"/>
    </row>
    <row r="88" spans="1:8" x14ac:dyDescent="0.25">
      <c r="A88" s="17" t="s">
        <v>222</v>
      </c>
      <c r="B88" s="113" t="s">
        <v>223</v>
      </c>
      <c r="C88" s="45"/>
      <c r="D88" s="256">
        <f>SUM(D89:D92)</f>
        <v>0</v>
      </c>
      <c r="E88" s="32"/>
      <c r="F88" s="45"/>
      <c r="G88" s="256">
        <f>SUM(G89:G92)</f>
        <v>0</v>
      </c>
      <c r="H88" s="112"/>
    </row>
    <row r="89" spans="1:8" x14ac:dyDescent="0.25">
      <c r="A89" s="34" t="s">
        <v>278</v>
      </c>
      <c r="B89" s="113" t="s">
        <v>279</v>
      </c>
      <c r="C89" s="45"/>
      <c r="D89" s="293"/>
      <c r="E89" s="286"/>
      <c r="F89" s="287"/>
      <c r="G89" s="293"/>
      <c r="H89" s="112"/>
    </row>
    <row r="90" spans="1:8" x14ac:dyDescent="0.25">
      <c r="A90" s="34" t="s">
        <v>280</v>
      </c>
      <c r="B90" s="113" t="s">
        <v>283</v>
      </c>
      <c r="C90" s="45"/>
      <c r="D90" s="293"/>
      <c r="E90" s="286"/>
      <c r="F90" s="287"/>
      <c r="G90" s="293"/>
      <c r="H90" s="112"/>
    </row>
    <row r="91" spans="1:8" x14ac:dyDescent="0.25">
      <c r="A91" s="34" t="s">
        <v>281</v>
      </c>
      <c r="B91" s="113" t="s">
        <v>284</v>
      </c>
      <c r="C91" s="45"/>
      <c r="D91" s="293"/>
      <c r="E91" s="286"/>
      <c r="F91" s="287"/>
      <c r="G91" s="293"/>
      <c r="H91" s="112"/>
    </row>
    <row r="92" spans="1:8" x14ac:dyDescent="0.25">
      <c r="A92" s="34" t="s">
        <v>282</v>
      </c>
      <c r="B92" s="113" t="s">
        <v>285</v>
      </c>
      <c r="C92" s="45"/>
      <c r="D92" s="293"/>
      <c r="E92" s="286"/>
      <c r="F92" s="287"/>
      <c r="G92" s="293"/>
      <c r="H92" s="112"/>
    </row>
    <row r="93" spans="1:8" x14ac:dyDescent="0.25">
      <c r="A93" s="34"/>
      <c r="B93" s="113"/>
      <c r="C93" s="45"/>
      <c r="D93" s="255"/>
      <c r="E93" s="32"/>
      <c r="F93" s="45"/>
      <c r="G93" s="255"/>
      <c r="H93" s="112"/>
    </row>
    <row r="94" spans="1:8" x14ac:dyDescent="0.25">
      <c r="A94" s="17" t="s">
        <v>224</v>
      </c>
      <c r="B94" s="113" t="s">
        <v>31</v>
      </c>
      <c r="C94" s="45"/>
      <c r="D94" s="256">
        <f>D95+D96+D97+D98+D99+D102</f>
        <v>0</v>
      </c>
      <c r="E94" s="32"/>
      <c r="F94" s="45"/>
      <c r="G94" s="256">
        <f>G95+G96+G97+G98+G99+G102</f>
        <v>0</v>
      </c>
      <c r="H94" s="112"/>
    </row>
    <row r="95" spans="1:8" x14ac:dyDescent="0.25">
      <c r="A95" s="34" t="s">
        <v>225</v>
      </c>
      <c r="B95" s="113" t="s">
        <v>226</v>
      </c>
      <c r="C95" s="45"/>
      <c r="D95" s="294"/>
      <c r="E95" s="286"/>
      <c r="F95" s="287"/>
      <c r="G95" s="294"/>
      <c r="H95" s="112"/>
    </row>
    <row r="96" spans="1:8" x14ac:dyDescent="0.25">
      <c r="A96" s="34" t="s">
        <v>227</v>
      </c>
      <c r="B96" s="113" t="s">
        <v>228</v>
      </c>
      <c r="C96" s="45"/>
      <c r="D96" s="293"/>
      <c r="E96" s="286"/>
      <c r="F96" s="287"/>
      <c r="G96" s="293"/>
      <c r="H96" s="112"/>
    </row>
    <row r="97" spans="1:8" x14ac:dyDescent="0.25">
      <c r="A97" s="34" t="s">
        <v>229</v>
      </c>
      <c r="B97" s="113" t="s">
        <v>230</v>
      </c>
      <c r="C97" s="45"/>
      <c r="D97" s="293"/>
      <c r="E97" s="286"/>
      <c r="F97" s="287"/>
      <c r="G97" s="293"/>
      <c r="H97" s="112"/>
    </row>
    <row r="98" spans="1:8" x14ac:dyDescent="0.25">
      <c r="A98" s="34" t="s">
        <v>231</v>
      </c>
      <c r="B98" s="113" t="s">
        <v>232</v>
      </c>
      <c r="C98" s="45"/>
      <c r="D98" s="293"/>
      <c r="E98" s="286"/>
      <c r="F98" s="287"/>
      <c r="G98" s="293"/>
      <c r="H98" s="112"/>
    </row>
    <row r="99" spans="1:8" x14ac:dyDescent="0.25">
      <c r="A99" s="34" t="s">
        <v>233</v>
      </c>
      <c r="B99" s="113" t="s">
        <v>234</v>
      </c>
      <c r="C99" s="45"/>
      <c r="D99" s="297">
        <f>SUM(D100:D101)</f>
        <v>0</v>
      </c>
      <c r="E99" s="298"/>
      <c r="F99" s="299"/>
      <c r="G99" s="297">
        <f>SUM(G100:G101)</f>
        <v>0</v>
      </c>
      <c r="H99" s="112"/>
    </row>
    <row r="100" spans="1:8" x14ac:dyDescent="0.25">
      <c r="A100" s="123" t="s">
        <v>333</v>
      </c>
      <c r="B100" s="113" t="s">
        <v>286</v>
      </c>
      <c r="C100" s="45"/>
      <c r="D100" s="295"/>
      <c r="E100" s="286"/>
      <c r="F100" s="287"/>
      <c r="G100" s="295"/>
      <c r="H100" s="112"/>
    </row>
    <row r="101" spans="1:8" x14ac:dyDescent="0.25">
      <c r="A101" s="123" t="s">
        <v>334</v>
      </c>
      <c r="B101" s="113" t="s">
        <v>287</v>
      </c>
      <c r="C101" s="45"/>
      <c r="D101" s="291"/>
      <c r="E101" s="286"/>
      <c r="F101" s="287"/>
      <c r="G101" s="291"/>
      <c r="H101" s="112"/>
    </row>
    <row r="102" spans="1:8" x14ac:dyDescent="0.25">
      <c r="A102" s="34" t="s">
        <v>235</v>
      </c>
      <c r="B102" s="113" t="s">
        <v>288</v>
      </c>
      <c r="C102" s="45"/>
      <c r="D102" s="296"/>
      <c r="E102" s="286"/>
      <c r="F102" s="287"/>
      <c r="G102" s="296"/>
      <c r="H102" s="112"/>
    </row>
    <row r="103" spans="1:8" x14ac:dyDescent="0.25">
      <c r="A103" s="34"/>
      <c r="B103" s="113"/>
      <c r="C103" s="45"/>
      <c r="D103" s="255"/>
      <c r="E103" s="32"/>
      <c r="F103" s="45"/>
      <c r="G103" s="255"/>
      <c r="H103" s="112"/>
    </row>
    <row r="104" spans="1:8" x14ac:dyDescent="0.25">
      <c r="A104" s="17" t="s">
        <v>194</v>
      </c>
      <c r="B104" s="113" t="s">
        <v>32</v>
      </c>
      <c r="C104" s="45"/>
      <c r="D104" s="285"/>
      <c r="E104" s="286"/>
      <c r="F104" s="287"/>
      <c r="G104" s="285"/>
      <c r="H104" s="112"/>
    </row>
    <row r="105" spans="1:8" x14ac:dyDescent="0.25">
      <c r="B105" s="113"/>
      <c r="C105" s="45"/>
      <c r="D105" s="255"/>
      <c r="E105" s="32"/>
      <c r="F105" s="45"/>
      <c r="G105" s="255"/>
      <c r="H105" s="112"/>
    </row>
    <row r="106" spans="1:8" ht="18" customHeight="1" thickBot="1" x14ac:dyDescent="0.3">
      <c r="A106" s="106" t="s">
        <v>236</v>
      </c>
      <c r="B106" s="116" t="s">
        <v>33</v>
      </c>
      <c r="C106" s="117"/>
      <c r="D106" s="250">
        <f>D57+D81+D86</f>
        <v>0</v>
      </c>
      <c r="E106" s="118"/>
      <c r="F106" s="119"/>
      <c r="G106" s="268">
        <f>G57+G81+G86</f>
        <v>0</v>
      </c>
      <c r="H106" s="120"/>
    </row>
    <row r="107" spans="1:8" ht="18" customHeight="1" thickTop="1" x14ac:dyDescent="0.25">
      <c r="A107" s="106"/>
      <c r="B107" s="132"/>
      <c r="C107" s="133"/>
      <c r="D107" s="260"/>
      <c r="E107" s="133"/>
      <c r="F107" s="133"/>
      <c r="G107" s="260"/>
      <c r="H107" s="133"/>
    </row>
    <row r="108" spans="1:8" x14ac:dyDescent="0.25">
      <c r="B108" s="121"/>
      <c r="C108"/>
      <c r="D108" s="261"/>
      <c r="E108"/>
      <c r="F108"/>
      <c r="G108" s="261"/>
      <c r="H108"/>
    </row>
    <row r="109" spans="1:8" ht="15.6" x14ac:dyDescent="0.3">
      <c r="A109" s="395" t="s">
        <v>263</v>
      </c>
      <c r="B109" s="395"/>
      <c r="C109" s="395"/>
      <c r="D109" s="395"/>
      <c r="E109" s="395"/>
      <c r="F109" s="395"/>
      <c r="G109" s="395"/>
      <c r="H109" s="395"/>
    </row>
    <row r="110" spans="1:8" ht="15" x14ac:dyDescent="0.25">
      <c r="A110" s="396" t="s">
        <v>264</v>
      </c>
      <c r="B110" s="396"/>
      <c r="C110" s="396"/>
      <c r="D110" s="396"/>
      <c r="E110" s="396"/>
      <c r="F110" s="396"/>
      <c r="G110" s="396"/>
      <c r="H110" s="396"/>
    </row>
    <row r="111" spans="1:8" ht="15.6" x14ac:dyDescent="0.3">
      <c r="A111" s="130"/>
      <c r="B111" s="121"/>
      <c r="C111"/>
      <c r="D111" s="261"/>
      <c r="E111"/>
      <c r="F111"/>
      <c r="G111" s="261"/>
      <c r="H111"/>
    </row>
    <row r="112" spans="1:8" ht="15.6" x14ac:dyDescent="0.3">
      <c r="A112" s="130" t="s">
        <v>266</v>
      </c>
      <c r="B112" s="121"/>
      <c r="C112"/>
      <c r="D112" s="261"/>
      <c r="E112"/>
      <c r="F112"/>
      <c r="G112" s="261"/>
      <c r="H112"/>
    </row>
    <row r="113" spans="1:8" s="131" customFormat="1" ht="13.8" x14ac:dyDescent="0.25">
      <c r="D113" s="262"/>
      <c r="G113" s="262"/>
    </row>
    <row r="114" spans="1:8" ht="13.8" thickBot="1" x14ac:dyDescent="0.3">
      <c r="B114" s="24" t="s">
        <v>45</v>
      </c>
      <c r="C114" s="389" t="s">
        <v>134</v>
      </c>
      <c r="D114" s="390"/>
      <c r="E114" s="391"/>
      <c r="F114" s="392" t="s">
        <v>177</v>
      </c>
      <c r="G114" s="393"/>
      <c r="H114" s="394"/>
    </row>
    <row r="115" spans="1:8" ht="13.8" thickTop="1" x14ac:dyDescent="0.25">
      <c r="B115" s="25"/>
      <c r="C115" s="27"/>
      <c r="D115" s="253"/>
      <c r="E115" s="28"/>
      <c r="F115" s="45"/>
      <c r="G115" s="255"/>
      <c r="H115" s="112"/>
    </row>
    <row r="116" spans="1:8" x14ac:dyDescent="0.25">
      <c r="A116" s="17" t="s">
        <v>238</v>
      </c>
      <c r="B116" s="35" t="s">
        <v>35</v>
      </c>
      <c r="C116" s="45"/>
      <c r="D116" s="263">
        <f>D117+D133+D135+D143+D146+D148+D149+D150</f>
        <v>0</v>
      </c>
      <c r="E116" s="122"/>
      <c r="F116" s="20"/>
      <c r="G116" s="263">
        <f>G117+G133+G135+G143+G146+G148+G149+G150</f>
        <v>0</v>
      </c>
      <c r="H116" s="112"/>
    </row>
    <row r="117" spans="1:8" x14ac:dyDescent="0.25">
      <c r="A117" s="34" t="s">
        <v>239</v>
      </c>
      <c r="B117" s="35">
        <v>60</v>
      </c>
      <c r="C117" s="45"/>
      <c r="D117" s="259">
        <f>D118+D132</f>
        <v>0</v>
      </c>
      <c r="E117" s="32"/>
      <c r="F117" s="45"/>
      <c r="G117" s="259">
        <f>G118+G132</f>
        <v>0</v>
      </c>
      <c r="H117" s="112"/>
    </row>
    <row r="118" spans="1:8" x14ac:dyDescent="0.25">
      <c r="A118" s="123" t="s">
        <v>321</v>
      </c>
      <c r="B118" s="35" t="s">
        <v>289</v>
      </c>
      <c r="C118" s="45"/>
      <c r="D118" s="258">
        <f>D119+D120+D121+D122+D123+D130+D131</f>
        <v>0</v>
      </c>
      <c r="E118" s="32"/>
      <c r="F118" s="45"/>
      <c r="G118" s="258">
        <f>G119+G120+G121+G122+G123+G130+G131</f>
        <v>0</v>
      </c>
      <c r="H118" s="112"/>
    </row>
    <row r="119" spans="1:8" x14ac:dyDescent="0.25">
      <c r="A119" s="114" t="s">
        <v>290</v>
      </c>
      <c r="B119" s="35">
        <v>600</v>
      </c>
      <c r="C119" s="45"/>
      <c r="D119" s="300"/>
      <c r="E119" s="286"/>
      <c r="F119" s="287"/>
      <c r="G119" s="300"/>
      <c r="H119" s="112"/>
    </row>
    <row r="120" spans="1:8" x14ac:dyDescent="0.25">
      <c r="A120" s="114" t="s">
        <v>291</v>
      </c>
      <c r="B120" s="35">
        <v>601</v>
      </c>
      <c r="C120" s="45"/>
      <c r="D120" s="301"/>
      <c r="E120" s="286"/>
      <c r="F120" s="287"/>
      <c r="G120" s="301"/>
      <c r="H120" s="112"/>
    </row>
    <row r="121" spans="1:8" x14ac:dyDescent="0.25">
      <c r="A121" s="114" t="s">
        <v>292</v>
      </c>
      <c r="B121" s="35">
        <v>602</v>
      </c>
      <c r="C121" s="45"/>
      <c r="D121" s="301"/>
      <c r="E121" s="286"/>
      <c r="F121" s="287"/>
      <c r="G121" s="301"/>
      <c r="H121" s="112"/>
    </row>
    <row r="122" spans="1:8" x14ac:dyDescent="0.25">
      <c r="A122" s="114" t="s">
        <v>293</v>
      </c>
      <c r="B122" s="35">
        <v>603</v>
      </c>
      <c r="C122" s="45"/>
      <c r="D122" s="301"/>
      <c r="E122" s="286"/>
      <c r="F122" s="287"/>
      <c r="G122" s="301"/>
      <c r="H122" s="112"/>
    </row>
    <row r="123" spans="1:8" x14ac:dyDescent="0.25">
      <c r="A123" s="114" t="s">
        <v>294</v>
      </c>
      <c r="B123" s="35">
        <v>604</v>
      </c>
      <c r="C123" s="45"/>
      <c r="D123" s="341">
        <f>D124+D129</f>
        <v>0</v>
      </c>
      <c r="E123" s="298"/>
      <c r="F123" s="299"/>
      <c r="G123" s="341">
        <f>G124+G129</f>
        <v>0</v>
      </c>
      <c r="H123" s="112"/>
    </row>
    <row r="124" spans="1:8" x14ac:dyDescent="0.25">
      <c r="A124" s="52" t="s">
        <v>297</v>
      </c>
      <c r="B124" s="35">
        <v>6040</v>
      </c>
      <c r="C124" s="45"/>
      <c r="D124" s="342">
        <f>SUM(D125:D128)</f>
        <v>0</v>
      </c>
      <c r="E124" s="298"/>
      <c r="F124" s="299"/>
      <c r="G124" s="342">
        <f>SUM(G125:G128)</f>
        <v>0</v>
      </c>
      <c r="H124" s="112"/>
    </row>
    <row r="125" spans="1:8" x14ac:dyDescent="0.25">
      <c r="A125" s="134" t="s">
        <v>299</v>
      </c>
      <c r="B125" s="35">
        <v>60400</v>
      </c>
      <c r="C125" s="45"/>
      <c r="D125" s="302"/>
      <c r="E125" s="286"/>
      <c r="F125" s="287"/>
      <c r="G125" s="302"/>
      <c r="H125" s="112"/>
    </row>
    <row r="126" spans="1:8" x14ac:dyDescent="0.25">
      <c r="A126" s="134" t="s">
        <v>300</v>
      </c>
      <c r="B126" s="35">
        <v>60401</v>
      </c>
      <c r="C126" s="45"/>
      <c r="D126" s="303"/>
      <c r="E126" s="286"/>
      <c r="F126" s="287"/>
      <c r="G126" s="303"/>
      <c r="H126" s="112"/>
    </row>
    <row r="127" spans="1:8" x14ac:dyDescent="0.25">
      <c r="A127" s="134" t="s">
        <v>301</v>
      </c>
      <c r="B127" s="35">
        <v>60402</v>
      </c>
      <c r="C127" s="45"/>
      <c r="D127" s="303"/>
      <c r="E127" s="286"/>
      <c r="F127" s="287"/>
      <c r="G127" s="303"/>
      <c r="H127" s="112"/>
    </row>
    <row r="128" spans="1:8" x14ac:dyDescent="0.25">
      <c r="A128" s="134" t="s">
        <v>302</v>
      </c>
      <c r="B128" s="35">
        <v>60403</v>
      </c>
      <c r="C128" s="45"/>
      <c r="D128" s="303"/>
      <c r="E128" s="286"/>
      <c r="F128" s="287"/>
      <c r="G128" s="303"/>
      <c r="H128" s="112"/>
    </row>
    <row r="129" spans="1:8" x14ac:dyDescent="0.25">
      <c r="A129" s="52" t="s">
        <v>298</v>
      </c>
      <c r="B129" s="35">
        <v>6041</v>
      </c>
      <c r="C129" s="45"/>
      <c r="D129" s="304"/>
      <c r="E129" s="286"/>
      <c r="F129" s="287"/>
      <c r="G129" s="304"/>
      <c r="H129" s="112"/>
    </row>
    <row r="130" spans="1:8" x14ac:dyDescent="0.25">
      <c r="A130" s="114" t="s">
        <v>295</v>
      </c>
      <c r="B130" s="35">
        <v>605</v>
      </c>
      <c r="C130" s="45"/>
      <c r="D130" s="300"/>
      <c r="E130" s="286"/>
      <c r="F130" s="287"/>
      <c r="G130" s="300"/>
      <c r="H130" s="112"/>
    </row>
    <row r="131" spans="1:8" x14ac:dyDescent="0.25">
      <c r="A131" s="114" t="s">
        <v>296</v>
      </c>
      <c r="B131" s="35">
        <v>608</v>
      </c>
      <c r="C131" s="45"/>
      <c r="D131" s="301"/>
      <c r="E131" s="286"/>
      <c r="F131" s="287"/>
      <c r="G131" s="301"/>
      <c r="H131" s="112"/>
    </row>
    <row r="132" spans="1:8" x14ac:dyDescent="0.25">
      <c r="A132" s="123" t="s">
        <v>322</v>
      </c>
      <c r="B132" s="35">
        <v>609</v>
      </c>
      <c r="C132" s="45"/>
      <c r="D132" s="301"/>
      <c r="E132" s="286"/>
      <c r="F132" s="287"/>
      <c r="G132" s="301"/>
      <c r="H132" s="112"/>
    </row>
    <row r="133" spans="1:8" x14ac:dyDescent="0.25">
      <c r="A133" s="34" t="s">
        <v>240</v>
      </c>
      <c r="B133" s="35">
        <v>61</v>
      </c>
      <c r="C133" s="45"/>
      <c r="D133" s="368"/>
      <c r="E133" s="286"/>
      <c r="F133" s="287"/>
      <c r="G133" s="292"/>
      <c r="H133" s="112"/>
    </row>
    <row r="134" spans="1:8" x14ac:dyDescent="0.25">
      <c r="A134" s="199" t="s">
        <v>580</v>
      </c>
      <c r="B134" s="198">
        <v>6142</v>
      </c>
      <c r="C134" s="45"/>
      <c r="D134" s="338"/>
      <c r="E134" s="286"/>
      <c r="F134" s="287"/>
      <c r="G134" s="339"/>
      <c r="H134" s="112"/>
    </row>
    <row r="135" spans="1:8" x14ac:dyDescent="0.25">
      <c r="A135" s="34" t="s">
        <v>241</v>
      </c>
      <c r="B135" s="35">
        <v>62</v>
      </c>
      <c r="C135" s="45"/>
      <c r="D135" s="259">
        <f>SUM(D136:D140)</f>
        <v>0</v>
      </c>
      <c r="E135" s="32"/>
      <c r="F135" s="45"/>
      <c r="G135" s="259">
        <f>SUM(G136:G140)</f>
        <v>0</v>
      </c>
      <c r="H135" s="112"/>
    </row>
    <row r="136" spans="1:8" x14ac:dyDescent="0.25">
      <c r="A136" s="123" t="s">
        <v>316</v>
      </c>
      <c r="B136" s="35">
        <v>620</v>
      </c>
      <c r="C136" s="45"/>
      <c r="D136" s="305"/>
      <c r="E136" s="286"/>
      <c r="F136" s="287"/>
      <c r="G136" s="291"/>
      <c r="H136" s="112"/>
    </row>
    <row r="137" spans="1:8" x14ac:dyDescent="0.25">
      <c r="A137" s="123" t="s">
        <v>317</v>
      </c>
      <c r="B137" s="35">
        <v>621</v>
      </c>
      <c r="C137" s="45"/>
      <c r="D137" s="291"/>
      <c r="E137" s="286"/>
      <c r="F137" s="287"/>
      <c r="G137" s="291"/>
      <c r="H137" s="112"/>
    </row>
    <row r="138" spans="1:8" x14ac:dyDescent="0.25">
      <c r="A138" s="123" t="s">
        <v>318</v>
      </c>
      <c r="B138" s="35">
        <v>622</v>
      </c>
      <c r="C138" s="45"/>
      <c r="D138" s="291"/>
      <c r="E138" s="286"/>
      <c r="F138" s="287"/>
      <c r="G138" s="291"/>
      <c r="H138" s="112"/>
    </row>
    <row r="139" spans="1:8" x14ac:dyDescent="0.25">
      <c r="A139" s="123" t="s">
        <v>319</v>
      </c>
      <c r="B139" s="35">
        <v>623</v>
      </c>
      <c r="C139" s="45"/>
      <c r="D139" s="291"/>
      <c r="E139" s="286"/>
      <c r="F139" s="287"/>
      <c r="G139" s="291"/>
      <c r="H139" s="112"/>
    </row>
    <row r="140" spans="1:8" x14ac:dyDescent="0.25">
      <c r="A140" s="123" t="s">
        <v>320</v>
      </c>
      <c r="B140" s="35">
        <v>624</v>
      </c>
      <c r="C140" s="45"/>
      <c r="D140" s="291"/>
      <c r="E140" s="286"/>
      <c r="F140" s="287"/>
      <c r="G140" s="291"/>
      <c r="H140" s="112"/>
    </row>
    <row r="141" spans="1:8" x14ac:dyDescent="0.25">
      <c r="A141" s="34" t="s">
        <v>242</v>
      </c>
      <c r="B141" s="35"/>
      <c r="C141" s="45"/>
      <c r="D141" s="255"/>
      <c r="E141" s="32"/>
      <c r="F141" s="45"/>
      <c r="G141" s="255"/>
      <c r="H141" s="112"/>
    </row>
    <row r="142" spans="1:8" x14ac:dyDescent="0.25">
      <c r="A142" s="51" t="s">
        <v>243</v>
      </c>
      <c r="B142" s="35"/>
      <c r="C142" s="45"/>
      <c r="D142" s="255"/>
      <c r="E142" s="32"/>
      <c r="F142" s="45"/>
      <c r="G142" s="255"/>
      <c r="H142" s="112"/>
    </row>
    <row r="143" spans="1:8" x14ac:dyDescent="0.25">
      <c r="A143" s="51" t="s">
        <v>244</v>
      </c>
      <c r="B143" s="35">
        <v>630</v>
      </c>
      <c r="C143" s="45"/>
      <c r="D143" s="296"/>
      <c r="E143" s="286"/>
      <c r="F143" s="287"/>
      <c r="G143" s="296"/>
      <c r="H143" s="112"/>
    </row>
    <row r="144" spans="1:8" x14ac:dyDescent="0.25">
      <c r="A144" s="34" t="s">
        <v>245</v>
      </c>
      <c r="B144" s="35"/>
      <c r="C144" s="45"/>
      <c r="D144" s="288"/>
      <c r="E144" s="286"/>
      <c r="F144" s="287"/>
      <c r="G144" s="288"/>
      <c r="H144" s="112"/>
    </row>
    <row r="145" spans="1:8" x14ac:dyDescent="0.25">
      <c r="A145" s="51" t="s">
        <v>246</v>
      </c>
      <c r="B145" s="35"/>
      <c r="C145" s="45"/>
      <c r="D145" s="288"/>
      <c r="E145" s="286"/>
      <c r="F145" s="287"/>
      <c r="G145" s="288"/>
      <c r="H145" s="112"/>
    </row>
    <row r="146" spans="1:8" x14ac:dyDescent="0.25">
      <c r="A146" s="51" t="s">
        <v>247</v>
      </c>
      <c r="B146" s="35" t="s">
        <v>36</v>
      </c>
      <c r="C146" s="45"/>
      <c r="D146" s="296"/>
      <c r="E146" s="286"/>
      <c r="F146" s="287"/>
      <c r="G146" s="296"/>
      <c r="H146" s="112"/>
    </row>
    <row r="147" spans="1:8" x14ac:dyDescent="0.25">
      <c r="A147" s="34" t="s">
        <v>248</v>
      </c>
      <c r="B147" s="35"/>
      <c r="C147" s="45"/>
      <c r="D147" s="288"/>
      <c r="E147" s="286"/>
      <c r="F147" s="287"/>
      <c r="G147" s="288"/>
      <c r="H147" s="112"/>
    </row>
    <row r="148" spans="1:8" x14ac:dyDescent="0.25">
      <c r="A148" s="51" t="s">
        <v>249</v>
      </c>
      <c r="B148" s="35" t="s">
        <v>303</v>
      </c>
      <c r="C148" s="45"/>
      <c r="D148" s="296"/>
      <c r="E148" s="286"/>
      <c r="F148" s="287"/>
      <c r="G148" s="296"/>
      <c r="H148" s="112"/>
    </row>
    <row r="149" spans="1:8" x14ac:dyDescent="0.25">
      <c r="A149" s="34" t="s">
        <v>250</v>
      </c>
      <c r="B149" s="35" t="s">
        <v>304</v>
      </c>
      <c r="C149" s="45"/>
      <c r="D149" s="293"/>
      <c r="E149" s="286"/>
      <c r="F149" s="287"/>
      <c r="G149" s="293"/>
      <c r="H149" s="112"/>
    </row>
    <row r="150" spans="1:8" x14ac:dyDescent="0.25">
      <c r="A150" s="34" t="s">
        <v>305</v>
      </c>
      <c r="B150" s="35">
        <v>649</v>
      </c>
      <c r="C150" s="45"/>
      <c r="D150" s="293"/>
      <c r="E150" s="286"/>
      <c r="F150" s="287"/>
      <c r="G150" s="293"/>
      <c r="H150" s="112"/>
    </row>
    <row r="151" spans="1:8" x14ac:dyDescent="0.25">
      <c r="A151" s="34"/>
      <c r="B151" s="35"/>
      <c r="C151" s="45"/>
      <c r="D151" s="255"/>
      <c r="E151" s="32"/>
      <c r="F151" s="45"/>
      <c r="G151" s="255"/>
      <c r="H151" s="112"/>
    </row>
    <row r="152" spans="1:8" x14ac:dyDescent="0.25">
      <c r="A152" s="17" t="s">
        <v>251</v>
      </c>
      <c r="B152" s="35">
        <v>65</v>
      </c>
      <c r="C152" s="45"/>
      <c r="D152" s="306"/>
      <c r="E152" s="307"/>
      <c r="F152" s="308"/>
      <c r="G152" s="306"/>
      <c r="H152" s="112"/>
    </row>
    <row r="153" spans="1:8" x14ac:dyDescent="0.25">
      <c r="A153" s="34"/>
      <c r="B153" s="35"/>
      <c r="C153" s="45"/>
      <c r="D153" s="288"/>
      <c r="E153" s="286"/>
      <c r="F153" s="287"/>
      <c r="G153" s="288"/>
      <c r="H153" s="112"/>
    </row>
    <row r="154" spans="1:8" x14ac:dyDescent="0.25">
      <c r="A154" s="17" t="s">
        <v>252</v>
      </c>
      <c r="B154" s="35">
        <v>66</v>
      </c>
      <c r="C154" s="45"/>
      <c r="D154" s="306"/>
      <c r="E154" s="307"/>
      <c r="F154" s="308"/>
      <c r="G154" s="306"/>
      <c r="H154" s="112"/>
    </row>
    <row r="155" spans="1:8" x14ac:dyDescent="0.25">
      <c r="B155" s="35"/>
      <c r="C155" s="45"/>
      <c r="D155" s="288"/>
      <c r="E155" s="286"/>
      <c r="F155" s="287"/>
      <c r="G155" s="288"/>
      <c r="H155" s="112"/>
    </row>
    <row r="156" spans="1:8" s="139" customFormat="1" x14ac:dyDescent="0.25">
      <c r="A156" s="135" t="s">
        <v>253</v>
      </c>
      <c r="B156" s="136" t="s">
        <v>254</v>
      </c>
      <c r="C156" s="137"/>
      <c r="D156" s="309"/>
      <c r="E156" s="310"/>
      <c r="F156" s="311"/>
      <c r="G156" s="309"/>
      <c r="H156" s="138"/>
    </row>
    <row r="157" spans="1:8" x14ac:dyDescent="0.25">
      <c r="B157" s="35"/>
      <c r="C157" s="45"/>
      <c r="D157" s="255"/>
      <c r="E157" s="32"/>
      <c r="F157" s="45"/>
      <c r="G157" s="255"/>
      <c r="H157" s="112"/>
    </row>
    <row r="158" spans="1:8" ht="18" customHeight="1" thickBot="1" x14ac:dyDescent="0.3">
      <c r="A158" s="106" t="s">
        <v>140</v>
      </c>
      <c r="B158" s="38" t="s">
        <v>255</v>
      </c>
      <c r="C158" s="53"/>
      <c r="D158" s="250">
        <f>D116+D152+D154+D156</f>
        <v>0</v>
      </c>
      <c r="E158" s="41"/>
      <c r="F158" s="124"/>
      <c r="G158" s="269">
        <f>G116+G152+G154+G156</f>
        <v>0</v>
      </c>
      <c r="H158" s="125"/>
    </row>
    <row r="159" spans="1:8" ht="18" customHeight="1" thickTop="1" x14ac:dyDescent="0.25">
      <c r="A159" s="106"/>
      <c r="B159" s="152"/>
      <c r="C159" s="45"/>
      <c r="D159" s="255"/>
      <c r="E159" s="45"/>
      <c r="F159" s="45"/>
      <c r="G159" s="255"/>
      <c r="H159" s="45"/>
    </row>
    <row r="160" spans="1:8" ht="18" customHeight="1" x14ac:dyDescent="0.25">
      <c r="A160" s="34"/>
      <c r="B160" s="48"/>
      <c r="C160" s="45"/>
      <c r="D160" s="255"/>
      <c r="E160" s="45"/>
      <c r="F160" s="45"/>
      <c r="G160" s="255"/>
      <c r="H160" s="45"/>
    </row>
    <row r="161" spans="1:8" ht="18" customHeight="1" x14ac:dyDescent="0.25">
      <c r="A161" s="34"/>
      <c r="B161" s="48"/>
      <c r="C161" s="45"/>
      <c r="D161" s="255"/>
      <c r="E161" s="45"/>
      <c r="F161" s="45"/>
      <c r="G161" s="255"/>
      <c r="H161" s="45"/>
    </row>
    <row r="162" spans="1:8" x14ac:dyDescent="0.25">
      <c r="A162" s="16"/>
      <c r="C162"/>
      <c r="D162" s="261"/>
      <c r="E162"/>
      <c r="F162"/>
      <c r="G162" s="261"/>
      <c r="H162"/>
    </row>
    <row r="163" spans="1:8" s="130" customFormat="1" ht="15.6" x14ac:dyDescent="0.3">
      <c r="A163" s="130" t="s">
        <v>267</v>
      </c>
      <c r="D163" s="242"/>
      <c r="G163" s="242"/>
    </row>
    <row r="164" spans="1:8" s="130" customFormat="1" ht="13.5" customHeight="1" x14ac:dyDescent="0.3">
      <c r="D164" s="242"/>
      <c r="G164" s="242"/>
    </row>
    <row r="165" spans="1:8" ht="13.8" thickBot="1" x14ac:dyDescent="0.3">
      <c r="B165" s="42" t="s">
        <v>45</v>
      </c>
      <c r="C165" s="389" t="s">
        <v>134</v>
      </c>
      <c r="D165" s="390"/>
      <c r="E165" s="391"/>
      <c r="F165" s="392" t="s">
        <v>177</v>
      </c>
      <c r="G165" s="393"/>
      <c r="H165" s="394"/>
    </row>
    <row r="166" spans="1:8" ht="13.8" thickTop="1" x14ac:dyDescent="0.25">
      <c r="B166" s="25"/>
      <c r="C166" s="27"/>
      <c r="D166" s="253"/>
      <c r="E166" s="28"/>
      <c r="F166" s="45"/>
      <c r="G166" s="255"/>
      <c r="H166" s="112"/>
    </row>
    <row r="167" spans="1:8" x14ac:dyDescent="0.25">
      <c r="A167" s="17" t="s">
        <v>256</v>
      </c>
      <c r="B167" s="35" t="s">
        <v>41</v>
      </c>
      <c r="C167" s="45"/>
      <c r="D167" s="263">
        <f>D168+D172+D173+D174+D201</f>
        <v>0</v>
      </c>
      <c r="E167" s="32"/>
      <c r="F167" s="45"/>
      <c r="G167" s="263">
        <f>G168+G172+G173+G174+G201</f>
        <v>0</v>
      </c>
      <c r="H167" s="112"/>
    </row>
    <row r="168" spans="1:8" x14ac:dyDescent="0.25">
      <c r="A168" s="34" t="s">
        <v>257</v>
      </c>
      <c r="B168" s="35">
        <v>70</v>
      </c>
      <c r="C168" s="45"/>
      <c r="D168" s="264">
        <f>SUM(D169:D171)</f>
        <v>0</v>
      </c>
      <c r="E168" s="32"/>
      <c r="F168" s="45"/>
      <c r="G168" s="264">
        <f>SUM(G169:G171)</f>
        <v>0</v>
      </c>
      <c r="H168" s="112"/>
    </row>
    <row r="169" spans="1:8" x14ac:dyDescent="0.25">
      <c r="A169" s="123" t="s">
        <v>306</v>
      </c>
      <c r="B169" s="35">
        <v>701</v>
      </c>
      <c r="C169" s="45"/>
      <c r="D169" s="312"/>
      <c r="E169" s="286"/>
      <c r="F169" s="287"/>
      <c r="G169" s="312"/>
      <c r="H169" s="112"/>
    </row>
    <row r="170" spans="1:8" x14ac:dyDescent="0.25">
      <c r="A170" s="123" t="s">
        <v>307</v>
      </c>
      <c r="B170" s="35">
        <v>702</v>
      </c>
      <c r="C170" s="45"/>
      <c r="D170" s="293"/>
      <c r="E170" s="286"/>
      <c r="F170" s="287"/>
      <c r="G170" s="293"/>
      <c r="H170" s="112"/>
    </row>
    <row r="171" spans="1:8" x14ac:dyDescent="0.25">
      <c r="A171" s="123" t="s">
        <v>590</v>
      </c>
      <c r="B171" s="35">
        <v>703</v>
      </c>
      <c r="C171" s="45"/>
      <c r="D171" s="293"/>
      <c r="E171" s="286"/>
      <c r="F171" s="287"/>
      <c r="G171" s="293"/>
      <c r="H171" s="112"/>
    </row>
    <row r="172" spans="1:8" x14ac:dyDescent="0.25">
      <c r="A172" s="34" t="s">
        <v>309</v>
      </c>
      <c r="B172" s="35">
        <v>71</v>
      </c>
      <c r="C172" s="45"/>
      <c r="D172" s="313"/>
      <c r="E172" s="286"/>
      <c r="F172" s="287"/>
      <c r="G172" s="313"/>
      <c r="H172" s="112"/>
    </row>
    <row r="173" spans="1:8" x14ac:dyDescent="0.25">
      <c r="A173" s="34" t="s">
        <v>308</v>
      </c>
      <c r="B173" s="35">
        <v>72</v>
      </c>
      <c r="C173" s="45"/>
      <c r="D173" s="314"/>
      <c r="E173" s="286"/>
      <c r="F173" s="287"/>
      <c r="G173" s="314"/>
      <c r="H173" s="112"/>
    </row>
    <row r="174" spans="1:8" x14ac:dyDescent="0.25">
      <c r="A174" s="34" t="s">
        <v>558</v>
      </c>
      <c r="B174" s="35">
        <v>73</v>
      </c>
      <c r="C174" s="45"/>
      <c r="D174" s="265">
        <f>D175+D176+D177+D178+D179+D180+D181+D191</f>
        <v>0</v>
      </c>
      <c r="E174" s="32"/>
      <c r="F174" s="45"/>
      <c r="G174" s="265">
        <f>G175+G176+G177+G178+G179+G180+G181+G191</f>
        <v>0</v>
      </c>
      <c r="H174" s="112"/>
    </row>
    <row r="175" spans="1:8" x14ac:dyDescent="0.25">
      <c r="A175" s="123" t="s">
        <v>559</v>
      </c>
      <c r="B175" s="35">
        <v>730</v>
      </c>
      <c r="C175" s="45"/>
      <c r="D175" s="315"/>
      <c r="E175" s="286"/>
      <c r="F175" s="287"/>
      <c r="G175" s="315"/>
      <c r="H175" s="112"/>
    </row>
    <row r="176" spans="1:8" x14ac:dyDescent="0.25">
      <c r="A176" s="123" t="s">
        <v>310</v>
      </c>
      <c r="B176" s="35">
        <v>731</v>
      </c>
      <c r="C176" s="45"/>
      <c r="D176" s="312"/>
      <c r="E176" s="286"/>
      <c r="F176" s="287"/>
      <c r="G176" s="312"/>
      <c r="H176" s="112"/>
    </row>
    <row r="177" spans="1:8" x14ac:dyDescent="0.25">
      <c r="A177" s="123" t="s">
        <v>311</v>
      </c>
      <c r="B177" s="35">
        <v>732</v>
      </c>
      <c r="C177" s="45"/>
      <c r="D177" s="293"/>
      <c r="E177" s="286"/>
      <c r="F177" s="287"/>
      <c r="G177" s="293"/>
      <c r="H177" s="112"/>
    </row>
    <row r="178" spans="1:8" x14ac:dyDescent="0.25">
      <c r="A178" s="123" t="s">
        <v>312</v>
      </c>
      <c r="B178" s="35">
        <v>733</v>
      </c>
      <c r="C178" s="45"/>
      <c r="D178" s="293"/>
      <c r="E178" s="286"/>
      <c r="F178" s="287"/>
      <c r="G178" s="293"/>
      <c r="H178" s="112"/>
    </row>
    <row r="179" spans="1:8" x14ac:dyDescent="0.25">
      <c r="A179" s="123" t="s">
        <v>313</v>
      </c>
      <c r="B179" s="35">
        <v>734</v>
      </c>
      <c r="C179" s="45"/>
      <c r="D179" s="293"/>
      <c r="E179" s="286"/>
      <c r="F179" s="287"/>
      <c r="G179" s="293"/>
      <c r="H179" s="112"/>
    </row>
    <row r="180" spans="1:8" x14ac:dyDescent="0.25">
      <c r="A180" s="123" t="s">
        <v>314</v>
      </c>
      <c r="B180" s="35">
        <v>735</v>
      </c>
      <c r="C180" s="45"/>
      <c r="D180" s="293"/>
      <c r="E180" s="286"/>
      <c r="F180" s="287"/>
      <c r="G180" s="293"/>
      <c r="H180" s="112"/>
    </row>
    <row r="181" spans="1:8" x14ac:dyDescent="0.25">
      <c r="A181" s="123" t="s">
        <v>315</v>
      </c>
      <c r="B181" s="35">
        <v>736</v>
      </c>
      <c r="C181" s="45"/>
      <c r="D181" s="293">
        <f>SUM(D182:D190)</f>
        <v>0</v>
      </c>
      <c r="E181" s="286"/>
      <c r="F181" s="287"/>
      <c r="G181" s="293">
        <f>SUM(G182:G190)</f>
        <v>0</v>
      </c>
      <c r="H181" s="112"/>
    </row>
    <row r="182" spans="1:8" x14ac:dyDescent="0.25">
      <c r="A182" s="52" t="s">
        <v>207</v>
      </c>
      <c r="B182" s="35">
        <v>7360</v>
      </c>
      <c r="C182" s="45"/>
      <c r="D182" s="305"/>
      <c r="E182" s="286"/>
      <c r="F182" s="287"/>
      <c r="G182" s="305"/>
      <c r="H182" s="112"/>
    </row>
    <row r="183" spans="1:8" x14ac:dyDescent="0.25">
      <c r="A183" s="52" t="s">
        <v>21</v>
      </c>
      <c r="B183" s="35">
        <v>7361</v>
      </c>
      <c r="C183" s="45"/>
      <c r="D183" s="291"/>
      <c r="E183" s="286"/>
      <c r="F183" s="287"/>
      <c r="G183" s="291"/>
      <c r="H183" s="112"/>
    </row>
    <row r="184" spans="1:8" x14ac:dyDescent="0.25">
      <c r="A184" s="52" t="s">
        <v>210</v>
      </c>
      <c r="B184" s="35">
        <v>7362</v>
      </c>
      <c r="C184" s="45"/>
      <c r="D184" s="291"/>
      <c r="E184" s="286"/>
      <c r="F184" s="287"/>
      <c r="G184" s="291"/>
      <c r="H184" s="112"/>
    </row>
    <row r="185" spans="1:8" x14ac:dyDescent="0.25">
      <c r="A185" s="52" t="s">
        <v>271</v>
      </c>
      <c r="B185" s="35">
        <v>7363</v>
      </c>
      <c r="C185" s="45"/>
      <c r="D185" s="291"/>
      <c r="E185" s="286"/>
      <c r="F185" s="287"/>
      <c r="G185" s="291"/>
      <c r="H185" s="112"/>
    </row>
    <row r="186" spans="1:8" x14ac:dyDescent="0.25">
      <c r="A186" s="52" t="s">
        <v>272</v>
      </c>
      <c r="B186" s="35">
        <v>7364</v>
      </c>
      <c r="C186" s="45"/>
      <c r="D186" s="291"/>
      <c r="E186" s="286"/>
      <c r="F186" s="287"/>
      <c r="G186" s="291"/>
      <c r="H186" s="112"/>
    </row>
    <row r="187" spans="1:8" x14ac:dyDescent="0.25">
      <c r="A187" s="52" t="s">
        <v>22</v>
      </c>
      <c r="B187" s="35">
        <v>7365</v>
      </c>
      <c r="C187" s="45"/>
      <c r="D187" s="291"/>
      <c r="E187" s="286"/>
      <c r="F187" s="287"/>
      <c r="G187" s="291"/>
      <c r="H187" s="112"/>
    </row>
    <row r="188" spans="1:8" x14ac:dyDescent="0.25">
      <c r="A188" s="52" t="s">
        <v>273</v>
      </c>
      <c r="B188" s="35">
        <v>7366</v>
      </c>
      <c r="C188" s="45"/>
      <c r="D188" s="291"/>
      <c r="E188" s="286"/>
      <c r="F188" s="287"/>
      <c r="G188" s="291"/>
      <c r="H188" s="112"/>
    </row>
    <row r="189" spans="1:8" x14ac:dyDescent="0.25">
      <c r="A189" s="52" t="s">
        <v>275</v>
      </c>
      <c r="B189" s="35">
        <v>7367</v>
      </c>
      <c r="C189" s="45"/>
      <c r="D189" s="291"/>
      <c r="E189" s="286"/>
      <c r="F189" s="287"/>
      <c r="G189" s="291"/>
      <c r="H189" s="112"/>
    </row>
    <row r="190" spans="1:8" x14ac:dyDescent="0.25">
      <c r="A190" s="52" t="s">
        <v>332</v>
      </c>
      <c r="B190" s="35">
        <v>7368</v>
      </c>
      <c r="C190" s="45"/>
      <c r="D190" s="291"/>
      <c r="E190" s="286"/>
      <c r="F190" s="287"/>
      <c r="G190" s="291"/>
      <c r="H190" s="112"/>
    </row>
    <row r="191" spans="1:8" x14ac:dyDescent="0.25">
      <c r="A191" s="123" t="s">
        <v>335</v>
      </c>
      <c r="B191" s="35">
        <v>737</v>
      </c>
      <c r="C191" s="45"/>
      <c r="D191" s="257">
        <f>SUM(D192:D200)</f>
        <v>0</v>
      </c>
      <c r="E191" s="32"/>
      <c r="F191" s="45"/>
      <c r="G191" s="257">
        <f>SUM(G192:G200)</f>
        <v>0</v>
      </c>
      <c r="H191" s="112"/>
    </row>
    <row r="192" spans="1:8" x14ac:dyDescent="0.25">
      <c r="A192" s="52" t="s">
        <v>207</v>
      </c>
      <c r="B192" s="35">
        <v>7370</v>
      </c>
      <c r="C192" s="45"/>
      <c r="D192" s="295"/>
      <c r="E192" s="286"/>
      <c r="F192" s="287"/>
      <c r="G192" s="295"/>
      <c r="H192" s="112"/>
    </row>
    <row r="193" spans="1:8" x14ac:dyDescent="0.25">
      <c r="A193" s="52" t="s">
        <v>21</v>
      </c>
      <c r="B193" s="35">
        <v>7371</v>
      </c>
      <c r="C193" s="45"/>
      <c r="D193" s="291"/>
      <c r="E193" s="286"/>
      <c r="F193" s="287"/>
      <c r="G193" s="291"/>
      <c r="H193" s="112"/>
    </row>
    <row r="194" spans="1:8" x14ac:dyDescent="0.25">
      <c r="A194" s="52" t="s">
        <v>210</v>
      </c>
      <c r="B194" s="35">
        <v>7372</v>
      </c>
      <c r="C194" s="45"/>
      <c r="D194" s="291"/>
      <c r="E194" s="286"/>
      <c r="F194" s="287"/>
      <c r="G194" s="291"/>
      <c r="H194" s="112"/>
    </row>
    <row r="195" spans="1:8" x14ac:dyDescent="0.25">
      <c r="A195" s="52" t="s">
        <v>271</v>
      </c>
      <c r="B195" s="35">
        <v>7373</v>
      </c>
      <c r="C195" s="45"/>
      <c r="D195" s="291"/>
      <c r="E195" s="286"/>
      <c r="F195" s="287"/>
      <c r="G195" s="291"/>
      <c r="H195" s="112"/>
    </row>
    <row r="196" spans="1:8" x14ac:dyDescent="0.25">
      <c r="A196" s="52" t="s">
        <v>272</v>
      </c>
      <c r="B196" s="35">
        <v>7374</v>
      </c>
      <c r="C196" s="45"/>
      <c r="D196" s="291"/>
      <c r="E196" s="286"/>
      <c r="F196" s="287"/>
      <c r="G196" s="291"/>
      <c r="H196" s="112"/>
    </row>
    <row r="197" spans="1:8" x14ac:dyDescent="0.25">
      <c r="A197" s="52" t="s">
        <v>22</v>
      </c>
      <c r="B197" s="35">
        <v>7375</v>
      </c>
      <c r="C197" s="45"/>
      <c r="D197" s="291"/>
      <c r="E197" s="286"/>
      <c r="F197" s="287"/>
      <c r="G197" s="291"/>
      <c r="H197" s="112"/>
    </row>
    <row r="198" spans="1:8" x14ac:dyDescent="0.25">
      <c r="A198" s="52" t="s">
        <v>273</v>
      </c>
      <c r="B198" s="35">
        <v>7376</v>
      </c>
      <c r="C198" s="45"/>
      <c r="D198" s="291"/>
      <c r="E198" s="286"/>
      <c r="F198" s="287"/>
      <c r="G198" s="291"/>
      <c r="H198" s="112"/>
    </row>
    <row r="199" spans="1:8" x14ac:dyDescent="0.25">
      <c r="A199" s="52" t="s">
        <v>275</v>
      </c>
      <c r="B199" s="35">
        <v>7377</v>
      </c>
      <c r="C199" s="45"/>
      <c r="D199" s="291"/>
      <c r="E199" s="286"/>
      <c r="F199" s="287"/>
      <c r="G199" s="291"/>
      <c r="H199" s="112"/>
    </row>
    <row r="200" spans="1:8" x14ac:dyDescent="0.25">
      <c r="A200" s="52" t="s">
        <v>332</v>
      </c>
      <c r="B200" s="35">
        <v>7378</v>
      </c>
      <c r="C200" s="45"/>
      <c r="D200" s="291"/>
      <c r="E200" s="286"/>
      <c r="F200" s="287"/>
      <c r="G200" s="291"/>
      <c r="H200" s="112"/>
    </row>
    <row r="201" spans="1:8" x14ac:dyDescent="0.25">
      <c r="A201" s="34" t="s">
        <v>589</v>
      </c>
      <c r="B201" s="35">
        <v>74</v>
      </c>
      <c r="C201" s="45"/>
      <c r="D201" s="316"/>
      <c r="E201" s="286"/>
      <c r="F201" s="287"/>
      <c r="G201" s="316"/>
      <c r="H201" s="112"/>
    </row>
    <row r="202" spans="1:8" x14ac:dyDescent="0.25">
      <c r="A202" s="114"/>
      <c r="B202" s="35"/>
      <c r="C202" s="45"/>
      <c r="D202" s="288"/>
      <c r="E202" s="286"/>
      <c r="F202" s="287"/>
      <c r="G202" s="288"/>
      <c r="H202" s="112"/>
    </row>
    <row r="203" spans="1:8" x14ac:dyDescent="0.25">
      <c r="A203" s="47" t="s">
        <v>258</v>
      </c>
      <c r="B203" s="35">
        <v>75</v>
      </c>
      <c r="C203" s="45"/>
      <c r="D203" s="306"/>
      <c r="E203" s="307"/>
      <c r="F203" s="308"/>
      <c r="G203" s="306"/>
      <c r="H203" s="112"/>
    </row>
    <row r="204" spans="1:8" x14ac:dyDescent="0.25">
      <c r="A204" s="34"/>
      <c r="B204" s="35"/>
      <c r="C204" s="48"/>
      <c r="D204" s="317"/>
      <c r="E204" s="280"/>
      <c r="F204" s="281"/>
      <c r="G204" s="317"/>
      <c r="H204" s="126"/>
    </row>
    <row r="205" spans="1:8" x14ac:dyDescent="0.25">
      <c r="A205" s="47" t="s">
        <v>259</v>
      </c>
      <c r="B205" s="35">
        <v>76</v>
      </c>
      <c r="C205" s="48"/>
      <c r="D205" s="318"/>
      <c r="E205" s="319"/>
      <c r="F205" s="320"/>
      <c r="G205" s="318"/>
      <c r="H205" s="126"/>
    </row>
    <row r="206" spans="1:8" x14ac:dyDescent="0.25">
      <c r="A206" s="47"/>
      <c r="B206" s="35"/>
      <c r="C206" s="48"/>
      <c r="D206" s="321"/>
      <c r="E206" s="319"/>
      <c r="F206" s="320"/>
      <c r="G206" s="321"/>
      <c r="H206" s="126"/>
    </row>
    <row r="207" spans="1:8" s="139" customFormat="1" x14ac:dyDescent="0.25">
      <c r="A207" s="135" t="s">
        <v>260</v>
      </c>
      <c r="B207" s="136" t="s">
        <v>261</v>
      </c>
      <c r="C207" s="137"/>
      <c r="D207" s="309"/>
      <c r="E207" s="310"/>
      <c r="F207" s="311"/>
      <c r="G207" s="309"/>
      <c r="H207" s="138"/>
    </row>
    <row r="208" spans="1:8" x14ac:dyDescent="0.25">
      <c r="A208" s="52"/>
      <c r="B208" s="35"/>
      <c r="C208" s="45"/>
      <c r="D208" s="255"/>
      <c r="E208" s="32"/>
      <c r="F208" s="45"/>
      <c r="G208" s="255"/>
      <c r="H208" s="112"/>
    </row>
    <row r="209" spans="1:8" ht="18" customHeight="1" thickBot="1" x14ac:dyDescent="0.35">
      <c r="A209" s="37" t="s">
        <v>140</v>
      </c>
      <c r="B209" s="38" t="s">
        <v>262</v>
      </c>
      <c r="C209" s="53"/>
      <c r="D209" s="250">
        <f>D167+D203+D205+D207</f>
        <v>0</v>
      </c>
      <c r="E209" s="127"/>
      <c r="F209" s="128"/>
      <c r="G209" s="270">
        <f>G167+G203+G205+G207</f>
        <v>0</v>
      </c>
      <c r="H209" s="125"/>
    </row>
    <row r="210" spans="1:8" ht="13.8" thickTop="1" x14ac:dyDescent="0.25">
      <c r="A210" s="129"/>
      <c r="B210" s="48"/>
      <c r="C210" s="45"/>
      <c r="D210" s="255"/>
      <c r="E210" s="45"/>
      <c r="F210" s="45"/>
      <c r="G210" s="255"/>
      <c r="H210" s="45"/>
    </row>
  </sheetData>
  <sheetProtection password="CFF5" sheet="1" objects="1" scenarios="1"/>
  <mergeCells count="9">
    <mergeCell ref="C165:E165"/>
    <mergeCell ref="F165:H165"/>
    <mergeCell ref="A1:H1"/>
    <mergeCell ref="A109:H109"/>
    <mergeCell ref="A110:H110"/>
    <mergeCell ref="C55:E55"/>
    <mergeCell ref="F55:H55"/>
    <mergeCell ref="C114:E114"/>
    <mergeCell ref="F114:H114"/>
  </mergeCells>
  <phoneticPr fontId="20" type="noConversion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>
    <oddHeader>&amp;LComptes annuels pour les ASBL (comptabilité en partie double)</oddHeader>
    <oddFooter>&amp;R&amp;P</oddFooter>
  </headerFooter>
  <rowBreaks count="2" manualBreakCount="2">
    <brk id="51" max="7" man="1"/>
    <brk id="10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2:F264"/>
  <sheetViews>
    <sheetView showGridLines="0" showZeros="0" view="pageLayout" zoomScaleNormal="100" zoomScaleSheetLayoutView="100" workbookViewId="0">
      <selection activeCell="A124" sqref="A124:XFD152"/>
    </sheetView>
  </sheetViews>
  <sheetFormatPr baseColWidth="10" defaultRowHeight="13.2" x14ac:dyDescent="0.25"/>
  <cols>
    <col min="1" max="1" width="61.88671875" customWidth="1"/>
    <col min="2" max="2" width="6.33203125" style="22" customWidth="1"/>
    <col min="3" max="3" width="0.6640625" customWidth="1"/>
    <col min="4" max="4" width="15.6640625" customWidth="1"/>
    <col min="5" max="5" width="0.88671875" customWidth="1"/>
    <col min="6" max="6" width="9.109375" customWidth="1"/>
  </cols>
  <sheetData>
    <row r="2" spans="1:6" ht="13.8" thickBot="1" x14ac:dyDescent="0.3">
      <c r="A2" s="17" t="s">
        <v>340</v>
      </c>
      <c r="B2" s="24" t="s">
        <v>45</v>
      </c>
      <c r="C2" s="397" t="s">
        <v>134</v>
      </c>
      <c r="D2" s="398"/>
      <c r="E2" s="399"/>
    </row>
    <row r="3" spans="1:6" ht="13.8" thickTop="1" x14ac:dyDescent="0.25">
      <c r="B3" s="25"/>
      <c r="C3" s="26"/>
      <c r="D3" s="27"/>
      <c r="E3" s="28"/>
    </row>
    <row r="4" spans="1:6" x14ac:dyDescent="0.25">
      <c r="A4" s="17" t="s">
        <v>46</v>
      </c>
      <c r="B4" s="29">
        <v>60</v>
      </c>
      <c r="C4" s="30"/>
      <c r="D4" s="31">
        <f>D6+D12</f>
        <v>0</v>
      </c>
      <c r="E4" s="32"/>
    </row>
    <row r="5" spans="1:6" x14ac:dyDescent="0.25">
      <c r="A5" s="17"/>
      <c r="B5" s="29"/>
      <c r="C5" s="30"/>
      <c r="D5" s="30"/>
      <c r="E5" s="32"/>
    </row>
    <row r="6" spans="1:6" x14ac:dyDescent="0.25">
      <c r="A6" s="92" t="s">
        <v>156</v>
      </c>
      <c r="B6" s="29">
        <v>601</v>
      </c>
      <c r="C6" s="30"/>
      <c r="D6" s="93">
        <f>SUM(D7:D11)</f>
        <v>0</v>
      </c>
      <c r="E6" s="32"/>
    </row>
    <row r="7" spans="1:6" x14ac:dyDescent="0.25">
      <c r="A7" s="23" t="s">
        <v>47</v>
      </c>
      <c r="B7" s="33">
        <v>60111</v>
      </c>
      <c r="C7" s="30"/>
      <c r="D7" s="322"/>
      <c r="E7" s="32"/>
    </row>
    <row r="8" spans="1:6" x14ac:dyDescent="0.25">
      <c r="A8" s="23" t="s">
        <v>48</v>
      </c>
      <c r="B8" s="33">
        <v>60112</v>
      </c>
      <c r="C8" s="30"/>
      <c r="D8" s="323"/>
      <c r="E8" s="32"/>
    </row>
    <row r="9" spans="1:6" x14ac:dyDescent="0.25">
      <c r="A9" s="23" t="s">
        <v>49</v>
      </c>
      <c r="B9" s="33">
        <v>60113</v>
      </c>
      <c r="C9" s="30"/>
      <c r="D9" s="323"/>
      <c r="E9" s="32"/>
    </row>
    <row r="10" spans="1:6" x14ac:dyDescent="0.25">
      <c r="A10" s="23" t="s">
        <v>50</v>
      </c>
      <c r="B10" s="33">
        <v>60115</v>
      </c>
      <c r="C10" s="30"/>
      <c r="D10" s="323"/>
      <c r="E10" s="32"/>
    </row>
    <row r="11" spans="1:6" x14ac:dyDescent="0.25">
      <c r="A11" s="23" t="s">
        <v>591</v>
      </c>
      <c r="B11" s="33">
        <v>60140</v>
      </c>
      <c r="C11" s="30"/>
      <c r="D11" s="323"/>
      <c r="E11" s="32"/>
    </row>
    <row r="12" spans="1:6" x14ac:dyDescent="0.25">
      <c r="A12" s="92" t="s">
        <v>157</v>
      </c>
      <c r="B12" s="29">
        <v>607</v>
      </c>
      <c r="C12" s="30"/>
      <c r="D12" s="140">
        <f>SUM(D13:D18)</f>
        <v>0</v>
      </c>
      <c r="E12" s="32"/>
    </row>
    <row r="13" spans="1:6" x14ac:dyDescent="0.25">
      <c r="A13" s="34" t="s">
        <v>51</v>
      </c>
      <c r="B13" s="35">
        <v>60711</v>
      </c>
      <c r="C13" s="30"/>
      <c r="D13" s="324"/>
      <c r="E13" s="32"/>
    </row>
    <row r="14" spans="1:6" x14ac:dyDescent="0.25">
      <c r="A14" s="34" t="s">
        <v>592</v>
      </c>
      <c r="B14" s="35">
        <v>60712</v>
      </c>
      <c r="C14" s="30"/>
      <c r="D14" s="323"/>
      <c r="E14" s="32"/>
    </row>
    <row r="15" spans="1:6" x14ac:dyDescent="0.25">
      <c r="A15" s="34" t="s">
        <v>52</v>
      </c>
      <c r="B15" s="35">
        <v>60713</v>
      </c>
      <c r="C15" s="36"/>
      <c r="D15" s="323"/>
      <c r="E15" s="21"/>
      <c r="F15" s="22"/>
    </row>
    <row r="16" spans="1:6" x14ac:dyDescent="0.25">
      <c r="A16" s="34" t="s">
        <v>53</v>
      </c>
      <c r="B16" s="35">
        <v>60714</v>
      </c>
      <c r="C16" s="30"/>
      <c r="D16" s="323"/>
      <c r="E16" s="32"/>
    </row>
    <row r="17" spans="1:5" x14ac:dyDescent="0.25">
      <c r="A17" s="34" t="s">
        <v>54</v>
      </c>
      <c r="B17" s="35">
        <v>60715</v>
      </c>
      <c r="C17" s="30"/>
      <c r="D17" s="323"/>
      <c r="E17" s="32"/>
    </row>
    <row r="18" spans="1:5" x14ac:dyDescent="0.25">
      <c r="A18" s="34" t="s">
        <v>55</v>
      </c>
      <c r="B18" s="35">
        <v>60740</v>
      </c>
      <c r="C18" s="30"/>
      <c r="D18" s="323"/>
      <c r="E18" s="32"/>
    </row>
    <row r="19" spans="1:5" x14ac:dyDescent="0.25">
      <c r="A19" s="34"/>
      <c r="B19" s="35"/>
      <c r="C19" s="30"/>
      <c r="D19" s="30"/>
      <c r="E19" s="32"/>
    </row>
    <row r="20" spans="1:5" x14ac:dyDescent="0.25">
      <c r="A20" s="17" t="s">
        <v>56</v>
      </c>
      <c r="B20" s="29">
        <v>61</v>
      </c>
      <c r="C20" s="30"/>
      <c r="D20" s="31">
        <f>D22+D24+D29+D36+D58+D61</f>
        <v>0</v>
      </c>
      <c r="E20" s="32"/>
    </row>
    <row r="21" spans="1:5" x14ac:dyDescent="0.25">
      <c r="A21" s="17"/>
      <c r="B21" s="29"/>
      <c r="C21" s="30"/>
      <c r="D21" s="30"/>
      <c r="E21" s="32"/>
    </row>
    <row r="22" spans="1:5" x14ac:dyDescent="0.25">
      <c r="A22" s="92" t="s">
        <v>57</v>
      </c>
      <c r="B22" s="29">
        <v>610</v>
      </c>
      <c r="C22" s="30"/>
      <c r="D22" s="94">
        <f>SUM(D23)</f>
        <v>0</v>
      </c>
      <c r="E22" s="32"/>
    </row>
    <row r="23" spans="1:5" x14ac:dyDescent="0.25">
      <c r="A23" s="51" t="s">
        <v>57</v>
      </c>
      <c r="B23" s="35">
        <v>61000</v>
      </c>
      <c r="C23" s="30"/>
      <c r="D23" s="324"/>
      <c r="E23" s="32"/>
    </row>
    <row r="24" spans="1:5" x14ac:dyDescent="0.25">
      <c r="A24" s="92" t="s">
        <v>141</v>
      </c>
      <c r="B24" s="29">
        <v>611</v>
      </c>
      <c r="C24" s="30"/>
      <c r="D24" s="140">
        <f>SUM(D25:D28)</f>
        <v>0</v>
      </c>
      <c r="E24" s="32"/>
    </row>
    <row r="25" spans="1:5" x14ac:dyDescent="0.25">
      <c r="A25" s="51" t="s">
        <v>58</v>
      </c>
      <c r="B25" s="35">
        <v>61101</v>
      </c>
      <c r="C25" s="30"/>
      <c r="D25" s="324"/>
      <c r="E25" s="32"/>
    </row>
    <row r="26" spans="1:5" x14ac:dyDescent="0.25">
      <c r="A26" s="51" t="s">
        <v>593</v>
      </c>
      <c r="B26" s="35">
        <v>61102</v>
      </c>
      <c r="C26" s="30"/>
      <c r="D26" s="323"/>
      <c r="E26" s="32"/>
    </row>
    <row r="27" spans="1:5" x14ac:dyDescent="0.25">
      <c r="A27" s="51" t="s">
        <v>594</v>
      </c>
      <c r="B27" s="35">
        <v>61103</v>
      </c>
      <c r="C27" s="30"/>
      <c r="D27" s="323"/>
      <c r="E27" s="32"/>
    </row>
    <row r="28" spans="1:5" x14ac:dyDescent="0.25">
      <c r="A28" s="51" t="s">
        <v>59</v>
      </c>
      <c r="B28" s="35">
        <v>61109</v>
      </c>
      <c r="C28" s="30"/>
      <c r="D28" s="323"/>
      <c r="E28" s="32"/>
    </row>
    <row r="29" spans="1:5" x14ac:dyDescent="0.25">
      <c r="A29" s="92" t="s">
        <v>142</v>
      </c>
      <c r="B29" s="29">
        <v>612</v>
      </c>
      <c r="C29" s="30"/>
      <c r="D29" s="140">
        <f>SUM(D30:D35)</f>
        <v>0</v>
      </c>
      <c r="E29" s="32"/>
    </row>
    <row r="30" spans="1:5" x14ac:dyDescent="0.25">
      <c r="A30" s="51" t="s">
        <v>60</v>
      </c>
      <c r="B30" s="35">
        <v>61201</v>
      </c>
      <c r="C30" s="30"/>
      <c r="D30" s="324"/>
      <c r="E30" s="32"/>
    </row>
    <row r="31" spans="1:5" x14ac:dyDescent="0.25">
      <c r="A31" s="51" t="s">
        <v>61</v>
      </c>
      <c r="B31" s="35">
        <v>61202</v>
      </c>
      <c r="C31" s="30"/>
      <c r="D31" s="323"/>
      <c r="E31" s="32"/>
    </row>
    <row r="32" spans="1:5" x14ac:dyDescent="0.25">
      <c r="A32" s="51" t="s">
        <v>62</v>
      </c>
      <c r="B32" s="35">
        <v>61203</v>
      </c>
      <c r="C32" s="30"/>
      <c r="D32" s="323"/>
      <c r="E32" s="32"/>
    </row>
    <row r="33" spans="1:5" x14ac:dyDescent="0.25">
      <c r="A33" s="51" t="s">
        <v>63</v>
      </c>
      <c r="B33" s="35">
        <v>61204</v>
      </c>
      <c r="C33" s="30"/>
      <c r="D33" s="323"/>
      <c r="E33" s="32"/>
    </row>
    <row r="34" spans="1:5" x14ac:dyDescent="0.25">
      <c r="A34" s="51" t="s">
        <v>595</v>
      </c>
      <c r="B34" s="35">
        <v>61206</v>
      </c>
      <c r="C34" s="30"/>
      <c r="D34" s="323"/>
      <c r="E34" s="32"/>
    </row>
    <row r="35" spans="1:5" x14ac:dyDescent="0.25">
      <c r="A35" s="51" t="s">
        <v>64</v>
      </c>
      <c r="B35" s="35">
        <v>61209</v>
      </c>
      <c r="C35" s="30"/>
      <c r="D35" s="323"/>
      <c r="E35" s="32"/>
    </row>
    <row r="36" spans="1:5" x14ac:dyDescent="0.25">
      <c r="A36" s="92" t="s">
        <v>143</v>
      </c>
      <c r="B36" s="29">
        <v>613</v>
      </c>
      <c r="C36" s="30"/>
      <c r="D36" s="141">
        <f>SUM(D37:D57)</f>
        <v>0</v>
      </c>
      <c r="E36" s="32"/>
    </row>
    <row r="37" spans="1:5" x14ac:dyDescent="0.25">
      <c r="A37" s="51" t="s">
        <v>65</v>
      </c>
      <c r="B37" s="35">
        <v>61311</v>
      </c>
      <c r="C37" s="30"/>
      <c r="D37" s="325"/>
      <c r="E37" s="32"/>
    </row>
    <row r="38" spans="1:5" x14ac:dyDescent="0.25">
      <c r="A38" s="51" t="s">
        <v>66</v>
      </c>
      <c r="B38" s="35">
        <v>61312</v>
      </c>
      <c r="C38" s="30"/>
      <c r="D38" s="323"/>
      <c r="E38" s="32"/>
    </row>
    <row r="39" spans="1:5" x14ac:dyDescent="0.25">
      <c r="A39" s="51" t="s">
        <v>67</v>
      </c>
      <c r="B39" s="35">
        <v>61313</v>
      </c>
      <c r="C39" s="30"/>
      <c r="D39" s="323"/>
      <c r="E39" s="32"/>
    </row>
    <row r="40" spans="1:5" x14ac:dyDescent="0.25">
      <c r="A40" s="51" t="s">
        <v>596</v>
      </c>
      <c r="B40" s="35">
        <v>61314</v>
      </c>
      <c r="C40" s="30"/>
      <c r="D40" s="323"/>
      <c r="E40" s="32"/>
    </row>
    <row r="41" spans="1:5" x14ac:dyDescent="0.25">
      <c r="A41" s="51" t="s">
        <v>68</v>
      </c>
      <c r="B41" s="35">
        <v>61315</v>
      </c>
      <c r="C41" s="30"/>
      <c r="D41" s="323"/>
      <c r="E41" s="32"/>
    </row>
    <row r="42" spans="1:5" x14ac:dyDescent="0.25">
      <c r="A42" s="51" t="s">
        <v>69</v>
      </c>
      <c r="B42" s="35">
        <v>61316</v>
      </c>
      <c r="C42" s="30"/>
      <c r="D42" s="323"/>
      <c r="E42" s="32"/>
    </row>
    <row r="43" spans="1:5" x14ac:dyDescent="0.25">
      <c r="A43" s="51" t="s">
        <v>70</v>
      </c>
      <c r="B43" s="35">
        <v>61319</v>
      </c>
      <c r="C43" s="30"/>
      <c r="D43" s="323"/>
      <c r="E43" s="32"/>
    </row>
    <row r="44" spans="1:5" x14ac:dyDescent="0.25">
      <c r="A44" s="51" t="s">
        <v>71</v>
      </c>
      <c r="B44" s="35">
        <v>61321</v>
      </c>
      <c r="C44" s="30"/>
      <c r="D44" s="323"/>
      <c r="E44" s="32"/>
    </row>
    <row r="45" spans="1:5" x14ac:dyDescent="0.25">
      <c r="A45" s="51" t="s">
        <v>146</v>
      </c>
      <c r="B45" s="35">
        <v>61322</v>
      </c>
      <c r="C45" s="30"/>
      <c r="D45" s="323"/>
      <c r="E45" s="32"/>
    </row>
    <row r="46" spans="1:5" x14ac:dyDescent="0.25">
      <c r="A46" s="51" t="s">
        <v>597</v>
      </c>
      <c r="B46" s="35">
        <v>61323</v>
      </c>
      <c r="C46" s="30"/>
      <c r="D46" s="323"/>
      <c r="E46" s="32"/>
    </row>
    <row r="47" spans="1:5" x14ac:dyDescent="0.25">
      <c r="A47" s="51" t="s">
        <v>72</v>
      </c>
      <c r="B47" s="35">
        <v>61329</v>
      </c>
      <c r="C47" s="30"/>
      <c r="D47" s="323"/>
      <c r="E47" s="32"/>
    </row>
    <row r="48" spans="1:5" x14ac:dyDescent="0.25">
      <c r="A48" s="51" t="s">
        <v>73</v>
      </c>
      <c r="B48" s="35">
        <v>61331</v>
      </c>
      <c r="C48" s="30"/>
      <c r="D48" s="323"/>
      <c r="E48" s="32"/>
    </row>
    <row r="49" spans="1:5" x14ac:dyDescent="0.25">
      <c r="A49" s="51" t="s">
        <v>74</v>
      </c>
      <c r="B49" s="35">
        <v>61332</v>
      </c>
      <c r="C49" s="30"/>
      <c r="D49" s="323"/>
      <c r="E49" s="32"/>
    </row>
    <row r="50" spans="1:5" x14ac:dyDescent="0.25">
      <c r="A50" s="51" t="s">
        <v>75</v>
      </c>
      <c r="B50" s="35">
        <v>61333</v>
      </c>
      <c r="C50" s="30"/>
      <c r="D50" s="323"/>
      <c r="E50" s="32"/>
    </row>
    <row r="51" spans="1:5" x14ac:dyDescent="0.25">
      <c r="A51" s="51" t="s">
        <v>76</v>
      </c>
      <c r="B51" s="35">
        <v>61334</v>
      </c>
      <c r="C51" s="30"/>
      <c r="D51" s="323"/>
      <c r="E51" s="32"/>
    </row>
    <row r="52" spans="1:5" x14ac:dyDescent="0.25">
      <c r="A52" s="51" t="s">
        <v>77</v>
      </c>
      <c r="B52" s="35">
        <v>61335</v>
      </c>
      <c r="C52" s="30"/>
      <c r="D52" s="323"/>
      <c r="E52" s="32"/>
    </row>
    <row r="53" spans="1:5" x14ac:dyDescent="0.25">
      <c r="A53" s="51" t="s">
        <v>78</v>
      </c>
      <c r="B53" s="35">
        <v>61339</v>
      </c>
      <c r="C53" s="30"/>
      <c r="D53" s="323"/>
      <c r="E53" s="32"/>
    </row>
    <row r="54" spans="1:5" x14ac:dyDescent="0.25">
      <c r="A54" s="51" t="s">
        <v>79</v>
      </c>
      <c r="B54" s="35">
        <v>61341</v>
      </c>
      <c r="C54" s="30"/>
      <c r="D54" s="323"/>
      <c r="E54" s="32"/>
    </row>
    <row r="55" spans="1:5" x14ac:dyDescent="0.25">
      <c r="A55" s="51" t="s">
        <v>80</v>
      </c>
      <c r="B55" s="35">
        <v>61343</v>
      </c>
      <c r="C55" s="30"/>
      <c r="D55" s="323"/>
      <c r="E55" s="32"/>
    </row>
    <row r="56" spans="1:5" x14ac:dyDescent="0.25">
      <c r="A56" s="51" t="s">
        <v>81</v>
      </c>
      <c r="B56" s="35">
        <v>61349</v>
      </c>
      <c r="C56" s="30"/>
      <c r="D56" s="323"/>
      <c r="E56" s="32"/>
    </row>
    <row r="57" spans="1:5" x14ac:dyDescent="0.25">
      <c r="A57" s="19" t="s">
        <v>598</v>
      </c>
      <c r="B57" s="33">
        <v>6135</v>
      </c>
      <c r="C57" s="30"/>
      <c r="D57" s="323"/>
      <c r="E57" s="32"/>
    </row>
    <row r="58" spans="1:5" x14ac:dyDescent="0.25">
      <c r="A58" s="92" t="s">
        <v>144</v>
      </c>
      <c r="B58" s="29">
        <v>615</v>
      </c>
      <c r="C58" s="30"/>
      <c r="D58" s="140">
        <f>SUM(D59:D60)</f>
        <v>0</v>
      </c>
      <c r="E58" s="32"/>
    </row>
    <row r="59" spans="1:5" x14ac:dyDescent="0.25">
      <c r="A59" s="51" t="s">
        <v>82</v>
      </c>
      <c r="B59" s="35">
        <v>61501</v>
      </c>
      <c r="C59" s="30"/>
      <c r="D59" s="326"/>
      <c r="E59" s="32"/>
    </row>
    <row r="60" spans="1:5" x14ac:dyDescent="0.25">
      <c r="A60" s="51" t="s">
        <v>83</v>
      </c>
      <c r="B60" s="35">
        <v>61509</v>
      </c>
      <c r="C60" s="30"/>
      <c r="D60" s="327"/>
      <c r="E60" s="32"/>
    </row>
    <row r="61" spans="1:5" x14ac:dyDescent="0.25">
      <c r="A61" s="92" t="s">
        <v>145</v>
      </c>
      <c r="B61" s="29">
        <v>616</v>
      </c>
      <c r="C61" s="30"/>
      <c r="D61" s="94">
        <f>SUM(D62:D64)</f>
        <v>0</v>
      </c>
      <c r="E61" s="32"/>
    </row>
    <row r="62" spans="1:5" x14ac:dyDescent="0.25">
      <c r="A62" s="51" t="s">
        <v>84</v>
      </c>
      <c r="B62" s="35">
        <v>61601</v>
      </c>
      <c r="C62" s="30"/>
      <c r="D62" s="326"/>
      <c r="E62" s="32"/>
    </row>
    <row r="63" spans="1:5" x14ac:dyDescent="0.25">
      <c r="A63" s="51" t="s">
        <v>85</v>
      </c>
      <c r="B63" s="35">
        <v>61604</v>
      </c>
      <c r="C63" s="30"/>
      <c r="D63" s="327"/>
      <c r="E63" s="32"/>
    </row>
    <row r="64" spans="1:5" x14ac:dyDescent="0.25">
      <c r="A64" s="51" t="s">
        <v>86</v>
      </c>
      <c r="B64" s="35">
        <v>61609</v>
      </c>
      <c r="C64" s="30"/>
      <c r="D64" s="327"/>
      <c r="E64" s="32"/>
    </row>
    <row r="65" spans="1:5" x14ac:dyDescent="0.25">
      <c r="A65" s="34"/>
      <c r="B65" s="35"/>
      <c r="C65" s="30"/>
      <c r="D65" s="30"/>
      <c r="E65" s="32"/>
    </row>
    <row r="66" spans="1:5" x14ac:dyDescent="0.25">
      <c r="A66" s="17" t="s">
        <v>87</v>
      </c>
      <c r="B66" s="29">
        <v>62</v>
      </c>
      <c r="C66" s="30"/>
      <c r="D66" s="31">
        <f>D68+D73+D78+D83+D87+D93+D95+D98</f>
        <v>0</v>
      </c>
      <c r="E66" s="32"/>
    </row>
    <row r="67" spans="1:5" x14ac:dyDescent="0.25">
      <c r="A67" s="17"/>
      <c r="B67" s="35"/>
      <c r="C67" s="30"/>
      <c r="D67" s="30"/>
      <c r="E67" s="32"/>
    </row>
    <row r="68" spans="1:5" x14ac:dyDescent="0.25">
      <c r="A68" s="92" t="s">
        <v>147</v>
      </c>
      <c r="B68" s="29">
        <v>620</v>
      </c>
      <c r="C68" s="30"/>
      <c r="D68" s="94">
        <f>SUM(D69:D72)</f>
        <v>0</v>
      </c>
      <c r="E68" s="32"/>
    </row>
    <row r="69" spans="1:5" x14ac:dyDescent="0.25">
      <c r="A69" s="34" t="s">
        <v>88</v>
      </c>
      <c r="B69" s="35">
        <v>62001</v>
      </c>
      <c r="C69" s="30"/>
      <c r="D69" s="324"/>
      <c r="E69" s="32"/>
    </row>
    <row r="70" spans="1:5" x14ac:dyDescent="0.25">
      <c r="A70" s="34" t="s">
        <v>89</v>
      </c>
      <c r="B70" s="35">
        <v>62002</v>
      </c>
      <c r="C70" s="30"/>
      <c r="D70" s="324"/>
      <c r="E70" s="32"/>
    </row>
    <row r="71" spans="1:5" x14ac:dyDescent="0.25">
      <c r="A71" s="34" t="s">
        <v>90</v>
      </c>
      <c r="B71" s="35">
        <v>62008</v>
      </c>
      <c r="C71" s="30"/>
      <c r="D71" s="324"/>
      <c r="E71" s="32"/>
    </row>
    <row r="72" spans="1:5" x14ac:dyDescent="0.25">
      <c r="A72" s="19" t="s">
        <v>91</v>
      </c>
      <c r="B72" s="35">
        <v>62009</v>
      </c>
      <c r="C72" s="30"/>
      <c r="D72" s="324"/>
      <c r="E72" s="32"/>
    </row>
    <row r="73" spans="1:5" x14ac:dyDescent="0.25">
      <c r="A73" s="92" t="s">
        <v>148</v>
      </c>
      <c r="B73" s="29">
        <v>621</v>
      </c>
      <c r="C73" s="30"/>
      <c r="D73" s="140">
        <f>SUM(D74:D77)</f>
        <v>0</v>
      </c>
      <c r="E73" s="32"/>
    </row>
    <row r="74" spans="1:5" x14ac:dyDescent="0.25">
      <c r="A74" s="34" t="s">
        <v>92</v>
      </c>
      <c r="B74" s="35">
        <v>62101</v>
      </c>
      <c r="C74" s="30"/>
      <c r="D74" s="324"/>
      <c r="E74" s="32"/>
    </row>
    <row r="75" spans="1:5" x14ac:dyDescent="0.25">
      <c r="A75" s="34" t="s">
        <v>93</v>
      </c>
      <c r="B75" s="35">
        <v>62102</v>
      </c>
      <c r="C75" s="30"/>
      <c r="D75" s="324"/>
      <c r="E75" s="32"/>
    </row>
    <row r="76" spans="1:5" x14ac:dyDescent="0.25">
      <c r="A76" s="34" t="s">
        <v>149</v>
      </c>
      <c r="B76" s="35">
        <v>62121</v>
      </c>
      <c r="C76" s="30"/>
      <c r="D76" s="324"/>
      <c r="E76" s="32"/>
    </row>
    <row r="77" spans="1:5" x14ac:dyDescent="0.25">
      <c r="A77" s="34" t="s">
        <v>94</v>
      </c>
      <c r="B77" s="35">
        <v>62129</v>
      </c>
      <c r="C77" s="30"/>
      <c r="D77" s="324"/>
      <c r="E77" s="32"/>
    </row>
    <row r="78" spans="1:5" x14ac:dyDescent="0.25">
      <c r="A78" s="92" t="s">
        <v>150</v>
      </c>
      <c r="B78" s="29">
        <v>622</v>
      </c>
      <c r="C78" s="30"/>
      <c r="D78" s="140">
        <f>SUM(D79:D82)</f>
        <v>0</v>
      </c>
      <c r="E78" s="32"/>
    </row>
    <row r="79" spans="1:5" x14ac:dyDescent="0.25">
      <c r="A79" s="34" t="s">
        <v>95</v>
      </c>
      <c r="B79" s="35">
        <v>62201</v>
      </c>
      <c r="C79" s="30"/>
      <c r="D79" s="324"/>
      <c r="E79" s="32"/>
    </row>
    <row r="80" spans="1:5" x14ac:dyDescent="0.25">
      <c r="A80" s="34" t="s">
        <v>96</v>
      </c>
      <c r="B80" s="35">
        <v>62202</v>
      </c>
      <c r="C80" s="30"/>
      <c r="D80" s="324"/>
      <c r="E80" s="32"/>
    </row>
    <row r="81" spans="1:5" x14ac:dyDescent="0.25">
      <c r="A81" s="34" t="s">
        <v>97</v>
      </c>
      <c r="B81" s="35">
        <v>62208</v>
      </c>
      <c r="C81" s="30"/>
      <c r="D81" s="324"/>
      <c r="E81" s="32"/>
    </row>
    <row r="82" spans="1:5" x14ac:dyDescent="0.25">
      <c r="A82" s="34" t="s">
        <v>599</v>
      </c>
      <c r="B82" s="35">
        <v>62209</v>
      </c>
      <c r="C82" s="30"/>
      <c r="D82" s="324"/>
      <c r="E82" s="32"/>
    </row>
    <row r="83" spans="1:5" x14ac:dyDescent="0.25">
      <c r="A83" s="92" t="s">
        <v>151</v>
      </c>
      <c r="B83" s="29">
        <v>624</v>
      </c>
      <c r="C83" s="30"/>
      <c r="D83" s="140">
        <f>SUM(D84:D86)</f>
        <v>0</v>
      </c>
      <c r="E83" s="32"/>
    </row>
    <row r="84" spans="1:5" x14ac:dyDescent="0.25">
      <c r="A84" s="34" t="s">
        <v>600</v>
      </c>
      <c r="B84" s="35">
        <v>62401</v>
      </c>
      <c r="C84" s="30"/>
      <c r="D84" s="324"/>
      <c r="E84" s="32"/>
    </row>
    <row r="85" spans="1:5" x14ac:dyDescent="0.25">
      <c r="A85" s="34" t="s">
        <v>98</v>
      </c>
      <c r="B85" s="35">
        <v>62402</v>
      </c>
      <c r="C85" s="30"/>
      <c r="D85" s="323"/>
      <c r="E85" s="32"/>
    </row>
    <row r="86" spans="1:5" x14ac:dyDescent="0.25">
      <c r="A86" s="34" t="s">
        <v>99</v>
      </c>
      <c r="B86" s="35">
        <v>62429</v>
      </c>
      <c r="C86" s="30"/>
      <c r="D86" s="323"/>
      <c r="E86" s="32"/>
    </row>
    <row r="87" spans="1:5" x14ac:dyDescent="0.25">
      <c r="A87" s="92" t="s">
        <v>152</v>
      </c>
      <c r="B87" s="29">
        <v>625</v>
      </c>
      <c r="C87" s="30"/>
      <c r="D87" s="140">
        <f>SUM(D88:D92)</f>
        <v>0</v>
      </c>
      <c r="E87" s="32"/>
    </row>
    <row r="88" spans="1:5" x14ac:dyDescent="0.25">
      <c r="A88" s="34" t="s">
        <v>100</v>
      </c>
      <c r="B88" s="35">
        <v>62501</v>
      </c>
      <c r="C88" s="30"/>
      <c r="D88" s="324"/>
      <c r="E88" s="32"/>
    </row>
    <row r="89" spans="1:5" x14ac:dyDescent="0.25">
      <c r="A89" s="34" t="s">
        <v>101</v>
      </c>
      <c r="B89" s="35">
        <v>62502</v>
      </c>
      <c r="C89" s="30"/>
      <c r="D89" s="323"/>
      <c r="E89" s="32"/>
    </row>
    <row r="90" spans="1:5" x14ac:dyDescent="0.25">
      <c r="A90" s="34" t="s">
        <v>102</v>
      </c>
      <c r="B90" s="35">
        <v>62521</v>
      </c>
      <c r="C90" s="30"/>
      <c r="D90" s="323"/>
      <c r="E90" s="32"/>
    </row>
    <row r="91" spans="1:5" x14ac:dyDescent="0.25">
      <c r="A91" s="34" t="s">
        <v>601</v>
      </c>
      <c r="B91" s="35">
        <v>62541</v>
      </c>
      <c r="C91" s="30"/>
      <c r="D91" s="323"/>
      <c r="E91" s="32"/>
    </row>
    <row r="92" spans="1:5" x14ac:dyDescent="0.25">
      <c r="A92" s="34" t="s">
        <v>103</v>
      </c>
      <c r="B92" s="35">
        <v>62542</v>
      </c>
      <c r="C92" s="30"/>
      <c r="D92" s="323"/>
      <c r="E92" s="32"/>
    </row>
    <row r="93" spans="1:5" x14ac:dyDescent="0.25">
      <c r="A93" s="92" t="s">
        <v>153</v>
      </c>
      <c r="B93" s="29">
        <v>626</v>
      </c>
      <c r="C93" s="30"/>
      <c r="D93" s="140">
        <f>SUM(D94)</f>
        <v>0</v>
      </c>
      <c r="E93" s="32"/>
    </row>
    <row r="94" spans="1:5" x14ac:dyDescent="0.25">
      <c r="A94" s="34" t="s">
        <v>104</v>
      </c>
      <c r="B94" s="35">
        <v>62600</v>
      </c>
      <c r="C94" s="30"/>
      <c r="D94" s="324"/>
      <c r="E94" s="32"/>
    </row>
    <row r="95" spans="1:5" x14ac:dyDescent="0.25">
      <c r="A95" s="92" t="s">
        <v>154</v>
      </c>
      <c r="B95" s="29">
        <v>627</v>
      </c>
      <c r="C95" s="30"/>
      <c r="D95" s="140">
        <f>SUM(D96:D97)</f>
        <v>0</v>
      </c>
      <c r="E95" s="32"/>
    </row>
    <row r="96" spans="1:5" x14ac:dyDescent="0.25">
      <c r="A96" s="34" t="s">
        <v>105</v>
      </c>
      <c r="B96" s="35">
        <v>62701</v>
      </c>
      <c r="C96" s="30"/>
      <c r="D96" s="324"/>
      <c r="E96" s="32"/>
    </row>
    <row r="97" spans="1:5" x14ac:dyDescent="0.25">
      <c r="A97" s="34" t="s">
        <v>106</v>
      </c>
      <c r="B97" s="35">
        <v>62702</v>
      </c>
      <c r="C97" s="30"/>
      <c r="D97" s="324"/>
      <c r="E97" s="32"/>
    </row>
    <row r="98" spans="1:5" x14ac:dyDescent="0.25">
      <c r="A98" s="92" t="s">
        <v>155</v>
      </c>
      <c r="B98" s="29">
        <v>628</v>
      </c>
      <c r="C98" s="30"/>
      <c r="D98" s="140">
        <f>SUM(D99:D100)</f>
        <v>0</v>
      </c>
      <c r="E98" s="32"/>
    </row>
    <row r="99" spans="1:5" x14ac:dyDescent="0.25">
      <c r="A99" s="34" t="s">
        <v>107</v>
      </c>
      <c r="B99" s="35">
        <v>62801</v>
      </c>
      <c r="C99" s="30"/>
      <c r="D99" s="324"/>
      <c r="E99" s="32"/>
    </row>
    <row r="100" spans="1:5" x14ac:dyDescent="0.25">
      <c r="A100" s="34" t="s">
        <v>108</v>
      </c>
      <c r="B100" s="35">
        <v>62802</v>
      </c>
      <c r="C100" s="30"/>
      <c r="D100" s="324"/>
      <c r="E100" s="32"/>
    </row>
    <row r="101" spans="1:5" x14ac:dyDescent="0.25">
      <c r="A101" s="34"/>
      <c r="B101" s="35"/>
      <c r="C101" s="30"/>
      <c r="D101" s="30"/>
      <c r="E101" s="32"/>
    </row>
    <row r="102" spans="1:5" x14ac:dyDescent="0.25">
      <c r="A102" s="17" t="s">
        <v>109</v>
      </c>
      <c r="B102" s="29">
        <v>63</v>
      </c>
      <c r="C102" s="30"/>
      <c r="D102" s="31">
        <f>D104+D107+D110+D111</f>
        <v>0</v>
      </c>
      <c r="E102" s="32"/>
    </row>
    <row r="103" spans="1:5" x14ac:dyDescent="0.25">
      <c r="A103" s="17"/>
      <c r="B103" s="35"/>
      <c r="C103" s="30"/>
      <c r="D103" s="30"/>
      <c r="E103" s="32"/>
    </row>
    <row r="104" spans="1:5" x14ac:dyDescent="0.25">
      <c r="A104" s="92" t="s">
        <v>158</v>
      </c>
      <c r="B104" s="29">
        <v>631</v>
      </c>
      <c r="C104" s="30"/>
      <c r="D104" s="94">
        <f>SUM(D105:D106)</f>
        <v>0</v>
      </c>
      <c r="E104" s="32"/>
    </row>
    <row r="105" spans="1:5" x14ac:dyDescent="0.25">
      <c r="A105" s="16" t="s">
        <v>110</v>
      </c>
      <c r="B105" s="35">
        <v>63121</v>
      </c>
      <c r="C105" s="30"/>
      <c r="D105" s="324"/>
      <c r="E105" s="32"/>
    </row>
    <row r="106" spans="1:5" x14ac:dyDescent="0.25">
      <c r="A106" s="19" t="s">
        <v>159</v>
      </c>
      <c r="B106" s="35">
        <v>63122</v>
      </c>
      <c r="C106" s="30"/>
      <c r="D106" s="324"/>
      <c r="E106" s="32"/>
    </row>
    <row r="107" spans="1:5" x14ac:dyDescent="0.25">
      <c r="A107" s="92" t="s">
        <v>160</v>
      </c>
      <c r="B107" s="29">
        <v>632</v>
      </c>
      <c r="C107" s="30"/>
      <c r="D107" s="140">
        <f>SUM(D108:D109)</f>
        <v>0</v>
      </c>
      <c r="E107" s="32"/>
    </row>
    <row r="108" spans="1:5" x14ac:dyDescent="0.25">
      <c r="A108" s="34" t="s">
        <v>161</v>
      </c>
      <c r="B108" s="35">
        <v>63211</v>
      </c>
      <c r="C108" s="30"/>
      <c r="D108" s="324"/>
      <c r="E108" s="32"/>
    </row>
    <row r="109" spans="1:5" x14ac:dyDescent="0.25">
      <c r="A109" s="34" t="s">
        <v>162</v>
      </c>
      <c r="B109" s="35">
        <v>63212</v>
      </c>
      <c r="C109" s="30"/>
      <c r="D109" s="323"/>
      <c r="E109" s="32"/>
    </row>
    <row r="110" spans="1:5" x14ac:dyDescent="0.25">
      <c r="A110" s="92" t="s">
        <v>163</v>
      </c>
      <c r="B110" s="29">
        <v>634</v>
      </c>
      <c r="C110" s="30"/>
      <c r="D110" s="328"/>
      <c r="E110" s="32"/>
    </row>
    <row r="111" spans="1:5" x14ac:dyDescent="0.25">
      <c r="A111" s="92" t="s">
        <v>164</v>
      </c>
      <c r="B111" s="29">
        <v>636</v>
      </c>
      <c r="C111" s="30"/>
      <c r="D111" s="329"/>
      <c r="E111" s="32"/>
    </row>
    <row r="112" spans="1:5" x14ac:dyDescent="0.25">
      <c r="A112" s="34"/>
      <c r="B112" s="35"/>
      <c r="C112" s="30"/>
      <c r="D112" s="330"/>
      <c r="E112" s="32"/>
    </row>
    <row r="113" spans="1:5" x14ac:dyDescent="0.25">
      <c r="A113" s="17" t="s">
        <v>111</v>
      </c>
      <c r="B113" s="29">
        <v>64</v>
      </c>
      <c r="C113" s="30"/>
      <c r="D113" s="331"/>
      <c r="E113" s="32"/>
    </row>
    <row r="114" spans="1:5" x14ac:dyDescent="0.25">
      <c r="A114" s="34"/>
      <c r="B114" s="35"/>
      <c r="C114" s="30"/>
      <c r="D114" s="330"/>
      <c r="E114" s="32"/>
    </row>
    <row r="115" spans="1:5" x14ac:dyDescent="0.25">
      <c r="A115" s="17" t="s">
        <v>38</v>
      </c>
      <c r="B115" s="29">
        <v>65</v>
      </c>
      <c r="C115" s="30"/>
      <c r="D115" s="331"/>
      <c r="E115" s="32"/>
    </row>
    <row r="116" spans="1:5" x14ac:dyDescent="0.25">
      <c r="A116" s="17"/>
      <c r="B116" s="29"/>
      <c r="C116" s="30"/>
      <c r="D116" s="343"/>
      <c r="E116" s="32"/>
    </row>
    <row r="117" spans="1:5" x14ac:dyDescent="0.25">
      <c r="A117" s="17" t="s">
        <v>112</v>
      </c>
      <c r="B117" s="29">
        <v>66</v>
      </c>
      <c r="C117" s="30"/>
      <c r="D117" s="343"/>
      <c r="E117" s="32"/>
    </row>
    <row r="118" spans="1:5" x14ac:dyDescent="0.25">
      <c r="A118" s="17" t="s">
        <v>113</v>
      </c>
      <c r="B118" s="35"/>
      <c r="C118" s="30"/>
      <c r="D118" s="331"/>
      <c r="E118" s="32"/>
    </row>
    <row r="119" spans="1:5" x14ac:dyDescent="0.25">
      <c r="A119" s="17"/>
      <c r="B119" s="35"/>
      <c r="C119" s="30"/>
      <c r="D119" s="343"/>
      <c r="E119" s="32"/>
    </row>
    <row r="120" spans="1:5" x14ac:dyDescent="0.25">
      <c r="A120" s="17" t="s">
        <v>39</v>
      </c>
      <c r="B120" s="29">
        <v>67</v>
      </c>
      <c r="C120" s="30"/>
      <c r="D120" s="331"/>
      <c r="E120" s="32"/>
    </row>
    <row r="121" spans="1:5" x14ac:dyDescent="0.25">
      <c r="A121" s="17"/>
      <c r="B121" s="29"/>
      <c r="C121" s="30"/>
      <c r="D121" s="343"/>
      <c r="E121" s="32"/>
    </row>
    <row r="122" spans="1:5" x14ac:dyDescent="0.25">
      <c r="A122" s="17"/>
      <c r="B122" s="29"/>
      <c r="C122" s="30"/>
      <c r="D122" s="30"/>
      <c r="E122" s="32"/>
    </row>
    <row r="123" spans="1:5" ht="21" customHeight="1" thickBot="1" x14ac:dyDescent="0.3">
      <c r="A123" s="37" t="s">
        <v>114</v>
      </c>
      <c r="B123" s="271">
        <v>6</v>
      </c>
      <c r="C123" s="39"/>
      <c r="D123" s="40">
        <f>D4+D20+D66+D102+D113+D115+D118+D120</f>
        <v>0</v>
      </c>
      <c r="E123" s="41"/>
    </row>
    <row r="124" spans="1:5" ht="21" customHeight="1" thickTop="1" x14ac:dyDescent="0.25">
      <c r="A124" s="37"/>
      <c r="B124" s="152"/>
      <c r="C124" s="30"/>
      <c r="D124" s="30"/>
      <c r="E124" s="45"/>
    </row>
    <row r="125" spans="1:5" ht="21" customHeight="1" x14ac:dyDescent="0.25">
      <c r="E125" s="45"/>
    </row>
    <row r="126" spans="1:5" ht="21" customHeight="1" x14ac:dyDescent="0.25">
      <c r="E126" s="45"/>
    </row>
    <row r="127" spans="1:5" ht="21" customHeight="1" x14ac:dyDescent="0.25">
      <c r="A127" s="37"/>
      <c r="B127" s="152"/>
      <c r="C127" s="30"/>
      <c r="D127" s="30"/>
      <c r="E127" s="45"/>
    </row>
    <row r="128" spans="1:5" ht="21" customHeight="1" x14ac:dyDescent="0.25">
      <c r="A128" s="37"/>
      <c r="B128" s="152"/>
      <c r="C128" s="30"/>
      <c r="D128" s="30"/>
      <c r="E128" s="45"/>
    </row>
    <row r="129" spans="1:5" ht="21" customHeight="1" x14ac:dyDescent="0.25">
      <c r="A129" s="37"/>
      <c r="B129" s="152"/>
      <c r="C129" s="30"/>
      <c r="D129" s="30"/>
      <c r="E129" s="45"/>
    </row>
    <row r="130" spans="1:5" ht="21" customHeight="1" x14ac:dyDescent="0.25">
      <c r="A130" s="37"/>
      <c r="B130" s="152"/>
      <c r="C130" s="30"/>
      <c r="D130" s="30"/>
      <c r="E130" s="45"/>
    </row>
    <row r="131" spans="1:5" ht="21" customHeight="1" x14ac:dyDescent="0.25">
      <c r="A131" s="37"/>
      <c r="B131" s="152"/>
      <c r="C131" s="30"/>
      <c r="D131" s="30"/>
      <c r="E131" s="45"/>
    </row>
    <row r="132" spans="1:5" ht="21" customHeight="1" x14ac:dyDescent="0.25">
      <c r="A132" s="37"/>
      <c r="B132" s="152"/>
      <c r="C132" s="30"/>
      <c r="D132" s="30"/>
      <c r="E132" s="45"/>
    </row>
    <row r="133" spans="1:5" ht="21" customHeight="1" x14ac:dyDescent="0.25">
      <c r="A133" s="37"/>
      <c r="B133" s="152"/>
      <c r="C133" s="30"/>
      <c r="D133" s="30"/>
      <c r="E133" s="45"/>
    </row>
    <row r="134" spans="1:5" ht="21" customHeight="1" x14ac:dyDescent="0.25">
      <c r="A134" s="37"/>
      <c r="B134" s="152"/>
      <c r="C134" s="30"/>
      <c r="D134" s="30"/>
      <c r="E134" s="45"/>
    </row>
    <row r="135" spans="1:5" ht="21" customHeight="1" x14ac:dyDescent="0.25">
      <c r="A135" s="37"/>
      <c r="B135" s="152"/>
      <c r="C135" s="30"/>
      <c r="D135" s="30"/>
      <c r="E135" s="45"/>
    </row>
    <row r="136" spans="1:5" ht="21" customHeight="1" x14ac:dyDescent="0.25">
      <c r="A136" s="37"/>
      <c r="B136" s="152"/>
      <c r="C136" s="30"/>
      <c r="D136" s="30"/>
      <c r="E136" s="45"/>
    </row>
    <row r="137" spans="1:5" ht="21" customHeight="1" x14ac:dyDescent="0.25">
      <c r="A137" s="37"/>
      <c r="B137" s="152"/>
      <c r="C137" s="30"/>
      <c r="D137" s="30"/>
      <c r="E137" s="45"/>
    </row>
    <row r="138" spans="1:5" ht="21" customHeight="1" x14ac:dyDescent="0.25">
      <c r="A138" s="37"/>
      <c r="B138" s="152"/>
      <c r="C138" s="30"/>
      <c r="D138" s="30"/>
      <c r="E138" s="45"/>
    </row>
    <row r="139" spans="1:5" ht="21" customHeight="1" x14ac:dyDescent="0.25">
      <c r="A139" s="37"/>
      <c r="B139" s="152"/>
      <c r="C139" s="30"/>
      <c r="D139" s="30"/>
      <c r="E139" s="45"/>
    </row>
    <row r="140" spans="1:5" ht="21" customHeight="1" x14ac:dyDescent="0.25">
      <c r="A140" s="37"/>
      <c r="B140" s="152"/>
      <c r="C140" s="30"/>
      <c r="D140" s="30"/>
      <c r="E140" s="45"/>
    </row>
    <row r="141" spans="1:5" ht="21" customHeight="1" x14ac:dyDescent="0.25">
      <c r="A141" s="37"/>
      <c r="B141" s="152"/>
      <c r="C141" s="30"/>
      <c r="D141" s="30"/>
      <c r="E141" s="45"/>
    </row>
    <row r="142" spans="1:5" ht="21" customHeight="1" x14ac:dyDescent="0.25">
      <c r="A142" s="37"/>
      <c r="B142" s="152"/>
      <c r="C142" s="30"/>
      <c r="D142" s="30"/>
      <c r="E142" s="45"/>
    </row>
    <row r="143" spans="1:5" ht="21" customHeight="1" x14ac:dyDescent="0.25">
      <c r="A143" s="37"/>
      <c r="B143" s="152"/>
      <c r="C143" s="30"/>
      <c r="D143" s="30"/>
      <c r="E143" s="45"/>
    </row>
    <row r="144" spans="1:5" ht="21" customHeight="1" x14ac:dyDescent="0.25">
      <c r="A144" s="37"/>
      <c r="B144" s="152"/>
      <c r="C144" s="30"/>
      <c r="D144" s="30"/>
      <c r="E144" s="45"/>
    </row>
    <row r="145" spans="1:5" ht="21" customHeight="1" x14ac:dyDescent="0.25">
      <c r="A145" s="37"/>
      <c r="B145" s="152"/>
      <c r="C145" s="30"/>
      <c r="D145" s="30"/>
      <c r="E145" s="45"/>
    </row>
    <row r="146" spans="1:5" ht="21" customHeight="1" x14ac:dyDescent="0.25">
      <c r="A146" s="37"/>
      <c r="B146" s="152"/>
      <c r="C146" s="30"/>
      <c r="D146" s="30"/>
      <c r="E146" s="45"/>
    </row>
    <row r="147" spans="1:5" ht="21" customHeight="1" x14ac:dyDescent="0.25">
      <c r="A147" s="37"/>
      <c r="B147" s="152"/>
      <c r="C147" s="30"/>
      <c r="D147" s="30"/>
      <c r="E147" s="45"/>
    </row>
    <row r="148" spans="1:5" ht="21" customHeight="1" x14ac:dyDescent="0.25">
      <c r="A148" s="37"/>
      <c r="B148" s="152"/>
      <c r="C148" s="30"/>
      <c r="D148" s="30"/>
      <c r="E148" s="45"/>
    </row>
    <row r="149" spans="1:5" ht="21" customHeight="1" x14ac:dyDescent="0.25">
      <c r="A149" s="37"/>
      <c r="B149" s="152"/>
      <c r="C149" s="30"/>
      <c r="D149" s="30"/>
      <c r="E149" s="45"/>
    </row>
    <row r="150" spans="1:5" ht="21" customHeight="1" x14ac:dyDescent="0.25">
      <c r="A150" s="37"/>
      <c r="B150" s="152"/>
      <c r="C150" s="30"/>
      <c r="D150" s="30"/>
      <c r="E150" s="45"/>
    </row>
    <row r="153" spans="1:5" ht="13.8" thickBot="1" x14ac:dyDescent="0.3">
      <c r="A153" s="17" t="s">
        <v>341</v>
      </c>
      <c r="B153" s="42" t="s">
        <v>45</v>
      </c>
      <c r="C153" s="397" t="s">
        <v>134</v>
      </c>
      <c r="D153" s="398"/>
      <c r="E153" s="399"/>
    </row>
    <row r="154" spans="1:5" ht="13.8" thickTop="1" x14ac:dyDescent="0.25">
      <c r="B154" s="25"/>
      <c r="C154" s="27"/>
      <c r="D154" s="43"/>
      <c r="E154" s="44"/>
    </row>
    <row r="155" spans="1:5" x14ac:dyDescent="0.25">
      <c r="A155" s="17" t="s">
        <v>115</v>
      </c>
      <c r="B155" s="29">
        <v>70</v>
      </c>
      <c r="C155" s="45"/>
      <c r="D155" s="331"/>
      <c r="E155" s="46"/>
    </row>
    <row r="156" spans="1:5" x14ac:dyDescent="0.25">
      <c r="A156" s="34"/>
      <c r="B156" s="35"/>
      <c r="C156" s="45"/>
      <c r="D156" s="30"/>
      <c r="E156" s="46"/>
    </row>
    <row r="157" spans="1:5" x14ac:dyDescent="0.25">
      <c r="A157" s="47" t="s">
        <v>116</v>
      </c>
      <c r="B157" s="29">
        <v>71</v>
      </c>
      <c r="C157" s="45"/>
      <c r="D157" s="359">
        <f>D159</f>
        <v>0</v>
      </c>
      <c r="E157" s="46"/>
    </row>
    <row r="158" spans="1:5" x14ac:dyDescent="0.25">
      <c r="A158" s="47"/>
      <c r="B158" s="35"/>
      <c r="C158" s="45"/>
      <c r="D158" s="142"/>
      <c r="E158" s="46"/>
    </row>
    <row r="159" spans="1:5" x14ac:dyDescent="0.25">
      <c r="A159" s="92" t="s">
        <v>116</v>
      </c>
      <c r="B159" s="29">
        <v>713</v>
      </c>
      <c r="C159" s="30"/>
      <c r="D159" s="94">
        <f>SUM(D160:D164)</f>
        <v>0</v>
      </c>
      <c r="E159" s="32"/>
    </row>
    <row r="160" spans="1:5" x14ac:dyDescent="0.25">
      <c r="A160" s="34" t="s">
        <v>117</v>
      </c>
      <c r="B160" s="35">
        <v>71301</v>
      </c>
      <c r="C160" s="45"/>
      <c r="D160" s="332"/>
      <c r="E160" s="46"/>
    </row>
    <row r="161" spans="1:5" x14ac:dyDescent="0.25">
      <c r="A161" s="34" t="s">
        <v>118</v>
      </c>
      <c r="B161" s="35">
        <v>71302</v>
      </c>
      <c r="C161" s="45"/>
      <c r="D161" s="327"/>
      <c r="E161" s="46"/>
    </row>
    <row r="162" spans="1:5" x14ac:dyDescent="0.25">
      <c r="A162" s="34" t="s">
        <v>119</v>
      </c>
      <c r="B162" s="35">
        <v>71304</v>
      </c>
      <c r="C162" s="45"/>
      <c r="D162" s="327"/>
      <c r="E162" s="46"/>
    </row>
    <row r="163" spans="1:5" x14ac:dyDescent="0.25">
      <c r="A163" s="34" t="s">
        <v>120</v>
      </c>
      <c r="B163" s="35">
        <v>71309</v>
      </c>
      <c r="C163" s="48"/>
      <c r="D163" s="327"/>
      <c r="E163" s="49"/>
    </row>
    <row r="164" spans="1:5" x14ac:dyDescent="0.25">
      <c r="A164" s="34" t="s">
        <v>121</v>
      </c>
      <c r="B164" s="35">
        <v>71320</v>
      </c>
      <c r="C164" s="48"/>
      <c r="D164" s="327"/>
      <c r="E164" s="49"/>
    </row>
    <row r="165" spans="1:5" x14ac:dyDescent="0.25">
      <c r="A165" s="34"/>
      <c r="B165" s="35"/>
      <c r="C165" s="48"/>
      <c r="D165" s="36"/>
      <c r="E165" s="49"/>
    </row>
    <row r="166" spans="1:5" x14ac:dyDescent="0.25">
      <c r="A166" s="47" t="s">
        <v>122</v>
      </c>
      <c r="B166" s="29">
        <v>72</v>
      </c>
      <c r="C166" s="48"/>
      <c r="D166" s="333"/>
      <c r="E166" s="49"/>
    </row>
    <row r="167" spans="1:5" x14ac:dyDescent="0.25">
      <c r="A167" s="47"/>
      <c r="B167" s="29"/>
      <c r="C167" s="48"/>
      <c r="D167" s="50"/>
      <c r="E167" s="49"/>
    </row>
    <row r="168" spans="1:5" x14ac:dyDescent="0.25">
      <c r="A168" s="17" t="s">
        <v>123</v>
      </c>
      <c r="B168" s="29">
        <v>73</v>
      </c>
      <c r="C168" s="45"/>
      <c r="D168" s="31">
        <f>D170+D172+D175</f>
        <v>0</v>
      </c>
      <c r="E168" s="46"/>
    </row>
    <row r="169" spans="1:5" x14ac:dyDescent="0.25">
      <c r="A169" s="17"/>
      <c r="B169" s="35"/>
      <c r="C169" s="45"/>
      <c r="D169" s="30"/>
      <c r="E169" s="46"/>
    </row>
    <row r="170" spans="1:5" x14ac:dyDescent="0.25">
      <c r="A170" s="92" t="s">
        <v>336</v>
      </c>
      <c r="B170" s="29">
        <v>733</v>
      </c>
      <c r="C170" s="30"/>
      <c r="D170" s="94">
        <f>SUM(D171)</f>
        <v>0</v>
      </c>
      <c r="E170" s="32"/>
    </row>
    <row r="171" spans="1:5" x14ac:dyDescent="0.25">
      <c r="A171" s="34" t="s">
        <v>124</v>
      </c>
      <c r="B171" s="35">
        <v>73300</v>
      </c>
      <c r="C171" s="48"/>
      <c r="D171" s="325"/>
      <c r="E171" s="46"/>
    </row>
    <row r="172" spans="1:5" x14ac:dyDescent="0.25">
      <c r="A172" s="92" t="s">
        <v>337</v>
      </c>
      <c r="B172" s="29">
        <v>734</v>
      </c>
      <c r="C172" s="30"/>
      <c r="D172" s="94">
        <f>SUM(D173:D174)</f>
        <v>0</v>
      </c>
      <c r="E172" s="32"/>
    </row>
    <row r="173" spans="1:5" x14ac:dyDescent="0.25">
      <c r="A173" s="34" t="s">
        <v>602</v>
      </c>
      <c r="B173" s="35">
        <v>73405</v>
      </c>
      <c r="C173" s="48"/>
      <c r="D173" s="325"/>
      <c r="E173" s="46"/>
    </row>
    <row r="174" spans="1:5" x14ac:dyDescent="0.25">
      <c r="A174" s="34" t="s">
        <v>338</v>
      </c>
      <c r="B174" s="35">
        <v>73406</v>
      </c>
      <c r="C174" s="48"/>
      <c r="D174" s="325"/>
      <c r="E174" s="46"/>
    </row>
    <row r="175" spans="1:5" x14ac:dyDescent="0.25">
      <c r="A175" s="92" t="s">
        <v>339</v>
      </c>
      <c r="B175" s="29">
        <v>736</v>
      </c>
      <c r="C175" s="30"/>
      <c r="D175" s="94">
        <f>SUM(D176)</f>
        <v>0</v>
      </c>
      <c r="E175" s="46"/>
    </row>
    <row r="176" spans="1:5" x14ac:dyDescent="0.25">
      <c r="A176" s="34" t="s">
        <v>125</v>
      </c>
      <c r="B176" s="35">
        <v>73619</v>
      </c>
      <c r="C176" s="48"/>
      <c r="D176" s="325"/>
      <c r="E176" s="49"/>
    </row>
    <row r="177" spans="1:5" x14ac:dyDescent="0.25">
      <c r="A177" s="51"/>
      <c r="B177" s="35"/>
      <c r="C177" s="48"/>
      <c r="D177" s="36"/>
      <c r="E177" s="49"/>
    </row>
    <row r="178" spans="1:5" x14ac:dyDescent="0.25">
      <c r="A178" s="17" t="s">
        <v>126</v>
      </c>
      <c r="B178" s="29">
        <v>74</v>
      </c>
      <c r="C178" s="45"/>
      <c r="D178" s="331"/>
      <c r="E178" s="46"/>
    </row>
    <row r="179" spans="1:5" x14ac:dyDescent="0.25">
      <c r="A179" s="17"/>
      <c r="B179" s="29"/>
      <c r="C179" s="45"/>
      <c r="D179" s="343"/>
      <c r="E179" s="46"/>
    </row>
    <row r="180" spans="1:5" x14ac:dyDescent="0.25">
      <c r="A180" s="17" t="s">
        <v>127</v>
      </c>
      <c r="B180" s="29">
        <v>75</v>
      </c>
      <c r="C180" s="45"/>
      <c r="D180" s="331"/>
      <c r="E180" s="46"/>
    </row>
    <row r="181" spans="1:5" x14ac:dyDescent="0.25">
      <c r="A181" s="17"/>
      <c r="B181" s="29"/>
      <c r="C181" s="45"/>
      <c r="D181" s="343"/>
      <c r="E181" s="46"/>
    </row>
    <row r="182" spans="1:5" x14ac:dyDescent="0.25">
      <c r="A182" s="17" t="s">
        <v>128</v>
      </c>
      <c r="B182" s="29">
        <v>76</v>
      </c>
      <c r="C182" s="45"/>
      <c r="D182" s="331"/>
      <c r="E182" s="46"/>
    </row>
    <row r="183" spans="1:5" x14ac:dyDescent="0.25">
      <c r="A183" s="17"/>
      <c r="B183" s="29"/>
      <c r="C183" s="45"/>
      <c r="D183" s="343"/>
      <c r="E183" s="46"/>
    </row>
    <row r="184" spans="1:5" x14ac:dyDescent="0.25">
      <c r="A184" s="17" t="s">
        <v>42</v>
      </c>
      <c r="B184" s="29">
        <v>77</v>
      </c>
      <c r="C184" s="45"/>
      <c r="D184" s="331"/>
      <c r="E184" s="46"/>
    </row>
    <row r="185" spans="1:5" x14ac:dyDescent="0.25">
      <c r="A185" s="34"/>
      <c r="B185" s="29"/>
      <c r="C185" s="48"/>
      <c r="D185" s="36"/>
      <c r="E185" s="49"/>
    </row>
    <row r="186" spans="1:5" x14ac:dyDescent="0.25">
      <c r="A186" s="52"/>
      <c r="B186" s="35"/>
      <c r="C186" s="45"/>
      <c r="D186" s="30"/>
      <c r="E186" s="46"/>
    </row>
    <row r="187" spans="1:5" ht="21" customHeight="1" thickBot="1" x14ac:dyDescent="0.3">
      <c r="A187" s="37" t="s">
        <v>129</v>
      </c>
      <c r="B187" s="271">
        <v>7</v>
      </c>
      <c r="C187" s="53"/>
      <c r="D187" s="40">
        <f>D155+D157+D166+D168+D178+D180+D182+D184</f>
        <v>0</v>
      </c>
      <c r="E187" s="54"/>
    </row>
    <row r="188" spans="1:5" ht="21" customHeight="1" thickTop="1" thickBot="1" x14ac:dyDescent="0.3">
      <c r="A188" s="37" t="s">
        <v>130</v>
      </c>
      <c r="B188" s="38"/>
      <c r="C188" s="53"/>
      <c r="D188" s="40">
        <f>SUM(D187-D123)</f>
        <v>0</v>
      </c>
      <c r="E188" s="54"/>
    </row>
    <row r="189" spans="1:5" ht="13.8" thickTop="1" x14ac:dyDescent="0.25">
      <c r="A189" s="55" t="s">
        <v>583</v>
      </c>
      <c r="B189" s="25"/>
      <c r="C189" s="56"/>
      <c r="D189" s="56"/>
      <c r="E189" s="57"/>
    </row>
    <row r="190" spans="1:5" x14ac:dyDescent="0.25">
      <c r="A190" s="58" t="s">
        <v>131</v>
      </c>
      <c r="B190" s="35"/>
      <c r="C190" s="48"/>
      <c r="D190" s="36">
        <f>D113</f>
        <v>0</v>
      </c>
      <c r="E190" s="21"/>
    </row>
    <row r="191" spans="1:5" x14ac:dyDescent="0.25">
      <c r="A191" s="58" t="s">
        <v>132</v>
      </c>
      <c r="B191" s="35"/>
      <c r="C191" s="48"/>
      <c r="D191" s="36">
        <f>D178</f>
        <v>0</v>
      </c>
      <c r="E191" s="21"/>
    </row>
    <row r="192" spans="1:5" ht="13.8" thickBot="1" x14ac:dyDescent="0.3">
      <c r="A192" s="58"/>
      <c r="B192" s="59"/>
      <c r="C192" s="60"/>
      <c r="D192" s="60"/>
      <c r="E192" s="61"/>
    </row>
    <row r="193" spans="1:5" ht="21" customHeight="1" thickTop="1" thickBot="1" x14ac:dyDescent="0.3">
      <c r="A193" s="37" t="s">
        <v>133</v>
      </c>
      <c r="B193" s="38"/>
      <c r="C193" s="53"/>
      <c r="D193" s="40">
        <f>SUM(D188+D190-D191)</f>
        <v>0</v>
      </c>
      <c r="E193" s="54"/>
    </row>
    <row r="194" spans="1:5" ht="21" customHeight="1" thickTop="1" x14ac:dyDescent="0.25">
      <c r="A194" s="37"/>
      <c r="B194" s="152"/>
      <c r="C194" s="45"/>
      <c r="D194" s="30"/>
      <c r="E194" s="30"/>
    </row>
    <row r="195" spans="1:5" ht="21" customHeight="1" x14ac:dyDescent="0.25">
      <c r="A195" s="37"/>
      <c r="B195" s="152"/>
      <c r="C195" s="45"/>
      <c r="D195" s="30"/>
      <c r="E195" s="30"/>
    </row>
    <row r="196" spans="1:5" ht="21" customHeight="1" x14ac:dyDescent="0.25">
      <c r="A196" s="37"/>
      <c r="B196" s="152"/>
      <c r="C196" s="45"/>
      <c r="D196" s="30"/>
      <c r="E196" s="30"/>
    </row>
    <row r="197" spans="1:5" ht="21" customHeight="1" x14ac:dyDescent="0.25">
      <c r="A197" s="37"/>
      <c r="B197" s="152"/>
      <c r="C197" s="45"/>
      <c r="D197" s="30"/>
      <c r="E197" s="30"/>
    </row>
    <row r="198" spans="1:5" ht="21" customHeight="1" x14ac:dyDescent="0.25">
      <c r="A198" s="37"/>
      <c r="B198" s="152"/>
      <c r="C198" s="45"/>
      <c r="D198" s="30"/>
      <c r="E198" s="30"/>
    </row>
    <row r="199" spans="1:5" ht="21" customHeight="1" x14ac:dyDescent="0.25">
      <c r="A199" s="37"/>
      <c r="B199" s="152"/>
      <c r="C199" s="45"/>
      <c r="D199" s="30"/>
      <c r="E199" s="30"/>
    </row>
    <row r="200" spans="1:5" ht="21" customHeight="1" x14ac:dyDescent="0.25">
      <c r="A200" s="272" t="s">
        <v>628</v>
      </c>
      <c r="B200" s="152"/>
      <c r="C200" s="45"/>
      <c r="D200" s="30"/>
      <c r="E200" s="30"/>
    </row>
    <row r="201" spans="1:5" x14ac:dyDescent="0.25">
      <c r="A201" s="202" t="s">
        <v>34</v>
      </c>
    </row>
    <row r="202" spans="1:5" x14ac:dyDescent="0.25">
      <c r="A202" s="1" t="s">
        <v>585</v>
      </c>
      <c r="D202" s="17" t="s">
        <v>549</v>
      </c>
    </row>
    <row r="203" spans="1:5" ht="13.8" thickBot="1" x14ac:dyDescent="0.3">
      <c r="A203" s="45"/>
    </row>
    <row r="204" spans="1:5" ht="13.8" thickBot="1" x14ac:dyDescent="0.3">
      <c r="A204" s="165" t="s">
        <v>547</v>
      </c>
      <c r="B204" s="6"/>
      <c r="C204" s="8">
        <f>SUM(C205:C208)</f>
        <v>0</v>
      </c>
      <c r="D204" s="348">
        <f>SUM(D205:D208)</f>
        <v>0</v>
      </c>
    </row>
    <row r="205" spans="1:5" x14ac:dyDescent="0.25">
      <c r="A205" s="154" t="s">
        <v>170</v>
      </c>
      <c r="B205" s="6"/>
      <c r="C205" s="8"/>
      <c r="D205" s="349"/>
    </row>
    <row r="206" spans="1:5" x14ac:dyDescent="0.25">
      <c r="A206" s="154" t="s">
        <v>171</v>
      </c>
      <c r="B206" s="6"/>
      <c r="C206" s="8"/>
      <c r="D206" s="350"/>
    </row>
    <row r="207" spans="1:5" x14ac:dyDescent="0.25">
      <c r="A207" s="154" t="s">
        <v>603</v>
      </c>
      <c r="B207" s="6"/>
      <c r="C207" s="8"/>
      <c r="D207" s="350"/>
    </row>
    <row r="208" spans="1:5" x14ac:dyDescent="0.25">
      <c r="A208" s="154" t="s">
        <v>1</v>
      </c>
      <c r="B208" s="6"/>
      <c r="C208" s="8"/>
      <c r="D208" s="350"/>
    </row>
    <row r="209" spans="1:4" x14ac:dyDescent="0.25">
      <c r="A209" s="154"/>
      <c r="B209" s="6"/>
      <c r="C209" s="8"/>
      <c r="D209" s="351"/>
    </row>
    <row r="210" spans="1:4" x14ac:dyDescent="0.25">
      <c r="A210" s="45"/>
      <c r="B210" s="48"/>
      <c r="C210" s="45"/>
      <c r="D210" s="352" t="s">
        <v>604</v>
      </c>
    </row>
    <row r="211" spans="1:4" ht="13.8" thickBot="1" x14ac:dyDescent="0.3">
      <c r="A211" s="165"/>
      <c r="D211" s="353"/>
    </row>
    <row r="212" spans="1:4" ht="13.8" thickBot="1" x14ac:dyDescent="0.3">
      <c r="A212" s="165" t="s">
        <v>547</v>
      </c>
      <c r="D212" s="348">
        <f>SUM(D213:D216)</f>
        <v>0</v>
      </c>
    </row>
    <row r="213" spans="1:4" x14ac:dyDescent="0.25">
      <c r="A213" s="154" t="s">
        <v>170</v>
      </c>
      <c r="D213" s="349"/>
    </row>
    <row r="214" spans="1:4" x14ac:dyDescent="0.25">
      <c r="A214" s="154" t="s">
        <v>171</v>
      </c>
      <c r="D214" s="350"/>
    </row>
    <row r="215" spans="1:4" x14ac:dyDescent="0.25">
      <c r="A215" s="154" t="s">
        <v>603</v>
      </c>
      <c r="D215" s="350"/>
    </row>
    <row r="216" spans="1:4" x14ac:dyDescent="0.25">
      <c r="A216" s="154" t="s">
        <v>1</v>
      </c>
      <c r="D216" s="350"/>
    </row>
    <row r="217" spans="1:4" x14ac:dyDescent="0.25">
      <c r="A217" s="154"/>
      <c r="D217" s="351"/>
    </row>
    <row r="218" spans="1:4" x14ac:dyDescent="0.25">
      <c r="A218" s="1" t="s">
        <v>579</v>
      </c>
      <c r="B218" s="1"/>
      <c r="C218" s="7"/>
      <c r="D218" s="351"/>
    </row>
    <row r="219" spans="1:4" x14ac:dyDescent="0.25">
      <c r="A219" s="201" t="s">
        <v>578</v>
      </c>
      <c r="B219" s="1"/>
      <c r="C219" s="8"/>
      <c r="D219" s="350"/>
    </row>
    <row r="220" spans="1:4" x14ac:dyDescent="0.25">
      <c r="A220" s="45"/>
      <c r="D220" s="353"/>
    </row>
    <row r="221" spans="1:4" x14ac:dyDescent="0.25">
      <c r="A221" s="45"/>
      <c r="D221" s="353"/>
    </row>
    <row r="222" spans="1:4" x14ac:dyDescent="0.25">
      <c r="A222" s="202" t="s">
        <v>40</v>
      </c>
      <c r="D222" s="353"/>
    </row>
    <row r="223" spans="1:4" x14ac:dyDescent="0.25">
      <c r="A223" s="202"/>
      <c r="D223" s="352" t="s">
        <v>549</v>
      </c>
    </row>
    <row r="224" spans="1:4" ht="13.8" thickBot="1" x14ac:dyDescent="0.3">
      <c r="A224" s="202"/>
      <c r="D224" s="352"/>
    </row>
    <row r="225" spans="1:4" ht="13.8" thickBot="1" x14ac:dyDescent="0.3">
      <c r="A225" s="45" t="s">
        <v>584</v>
      </c>
      <c r="D225" s="369">
        <f>D227+D231+D237+D241</f>
        <v>0</v>
      </c>
    </row>
    <row r="226" spans="1:4" ht="13.8" thickBot="1" x14ac:dyDescent="0.3">
      <c r="A226" s="45"/>
      <c r="D226" s="370"/>
    </row>
    <row r="227" spans="1:4" ht="13.8" thickBot="1" x14ac:dyDescent="0.3">
      <c r="A227" s="96" t="s">
        <v>8</v>
      </c>
      <c r="D227" s="357">
        <f>SUM(D228:D230)</f>
        <v>0</v>
      </c>
    </row>
    <row r="228" spans="1:4" x14ac:dyDescent="0.25">
      <c r="A228" s="14" t="s">
        <v>2</v>
      </c>
      <c r="D228" s="349"/>
    </row>
    <row r="229" spans="1:4" x14ac:dyDescent="0.25">
      <c r="A229" s="14" t="s">
        <v>3</v>
      </c>
      <c r="D229" s="350"/>
    </row>
    <row r="230" spans="1:4" ht="13.8" thickBot="1" x14ac:dyDescent="0.3">
      <c r="A230" s="14" t="s">
        <v>11</v>
      </c>
      <c r="D230" s="356"/>
    </row>
    <row r="231" spans="1:4" ht="13.8" thickBot="1" x14ac:dyDescent="0.3">
      <c r="A231" s="96" t="s">
        <v>9</v>
      </c>
      <c r="D231" s="357">
        <f>SUM(D232:D236)</f>
        <v>0</v>
      </c>
    </row>
    <row r="232" spans="1:4" x14ac:dyDescent="0.25">
      <c r="A232" s="14" t="s">
        <v>2</v>
      </c>
      <c r="D232" s="349"/>
    </row>
    <row r="233" spans="1:4" x14ac:dyDescent="0.25">
      <c r="A233" s="14" t="s">
        <v>3</v>
      </c>
      <c r="D233" s="350"/>
    </row>
    <row r="234" spans="1:4" x14ac:dyDescent="0.25">
      <c r="A234" s="14" t="s">
        <v>10</v>
      </c>
      <c r="D234" s="350"/>
    </row>
    <row r="235" spans="1:4" x14ac:dyDescent="0.25">
      <c r="A235" s="14" t="s">
        <v>4</v>
      </c>
      <c r="D235" s="350"/>
    </row>
    <row r="236" spans="1:4" ht="13.8" thickBot="1" x14ac:dyDescent="0.3">
      <c r="A236" s="14" t="s">
        <v>11</v>
      </c>
      <c r="D236" s="356"/>
    </row>
    <row r="237" spans="1:4" ht="13.8" thickBot="1" x14ac:dyDescent="0.3">
      <c r="A237" s="96" t="s">
        <v>5</v>
      </c>
      <c r="D237" s="357">
        <f>SUM(D238:D240)</f>
        <v>0</v>
      </c>
    </row>
    <row r="238" spans="1:4" x14ac:dyDescent="0.25">
      <c r="A238" s="14" t="s">
        <v>2</v>
      </c>
      <c r="D238" s="349"/>
    </row>
    <row r="239" spans="1:4" x14ac:dyDescent="0.25">
      <c r="A239" s="14" t="s">
        <v>3</v>
      </c>
      <c r="D239" s="350"/>
    </row>
    <row r="240" spans="1:4" ht="13.8" thickBot="1" x14ac:dyDescent="0.3">
      <c r="A240" s="14" t="s">
        <v>11</v>
      </c>
      <c r="D240" s="356"/>
    </row>
    <row r="241" spans="1:4" ht="13.8" thickBot="1" x14ac:dyDescent="0.3">
      <c r="A241" s="96" t="s">
        <v>7</v>
      </c>
      <c r="D241" s="346"/>
    </row>
    <row r="242" spans="1:4" x14ac:dyDescent="0.25">
      <c r="D242" s="353"/>
    </row>
    <row r="243" spans="1:4" x14ac:dyDescent="0.25">
      <c r="D243" s="353"/>
    </row>
    <row r="244" spans="1:4" x14ac:dyDescent="0.25">
      <c r="A244" s="202" t="s">
        <v>40</v>
      </c>
      <c r="D244" s="353"/>
    </row>
    <row r="245" spans="1:4" x14ac:dyDescent="0.25">
      <c r="A245" s="202"/>
      <c r="D245" s="352" t="s">
        <v>604</v>
      </c>
    </row>
    <row r="246" spans="1:4" ht="13.8" thickBot="1" x14ac:dyDescent="0.3">
      <c r="A246" s="202"/>
      <c r="D246" s="352"/>
    </row>
    <row r="247" spans="1:4" ht="13.8" thickBot="1" x14ac:dyDescent="0.3">
      <c r="A247" s="45" t="s">
        <v>584</v>
      </c>
      <c r="D247" s="355">
        <f>D249+D253+D259+D263</f>
        <v>0</v>
      </c>
    </row>
    <row r="248" spans="1:4" ht="13.8" thickBot="1" x14ac:dyDescent="0.3">
      <c r="A248" s="45"/>
      <c r="D248" s="353"/>
    </row>
    <row r="249" spans="1:4" ht="13.8" thickBot="1" x14ac:dyDescent="0.3">
      <c r="A249" s="96" t="s">
        <v>8</v>
      </c>
      <c r="D249" s="357">
        <f>SUM(D250:D252)</f>
        <v>0</v>
      </c>
    </row>
    <row r="250" spans="1:4" x14ac:dyDescent="0.25">
      <c r="A250" s="14" t="s">
        <v>2</v>
      </c>
      <c r="D250" s="349"/>
    </row>
    <row r="251" spans="1:4" x14ac:dyDescent="0.25">
      <c r="A251" s="14" t="s">
        <v>3</v>
      </c>
      <c r="D251" s="350"/>
    </row>
    <row r="252" spans="1:4" ht="13.8" thickBot="1" x14ac:dyDescent="0.3">
      <c r="A252" s="14" t="s">
        <v>11</v>
      </c>
      <c r="D252" s="356"/>
    </row>
    <row r="253" spans="1:4" ht="13.8" thickBot="1" x14ac:dyDescent="0.3">
      <c r="A253" s="96" t="s">
        <v>9</v>
      </c>
      <c r="D253" s="357">
        <f>SUM(D254:D258)</f>
        <v>0</v>
      </c>
    </row>
    <row r="254" spans="1:4" x14ac:dyDescent="0.25">
      <c r="A254" s="14" t="s">
        <v>2</v>
      </c>
      <c r="D254" s="349"/>
    </row>
    <row r="255" spans="1:4" x14ac:dyDescent="0.25">
      <c r="A255" s="14" t="s">
        <v>3</v>
      </c>
      <c r="D255" s="350"/>
    </row>
    <row r="256" spans="1:4" x14ac:dyDescent="0.25">
      <c r="A256" s="14" t="s">
        <v>10</v>
      </c>
      <c r="D256" s="350"/>
    </row>
    <row r="257" spans="1:4" x14ac:dyDescent="0.25">
      <c r="A257" s="14" t="s">
        <v>4</v>
      </c>
      <c r="D257" s="350"/>
    </row>
    <row r="258" spans="1:4" ht="13.8" thickBot="1" x14ac:dyDescent="0.3">
      <c r="A258" s="14" t="s">
        <v>11</v>
      </c>
      <c r="D258" s="356"/>
    </row>
    <row r="259" spans="1:4" ht="13.8" thickBot="1" x14ac:dyDescent="0.3">
      <c r="A259" s="96" t="s">
        <v>5</v>
      </c>
      <c r="D259" s="357">
        <f>SUM(D260:D262)</f>
        <v>0</v>
      </c>
    </row>
    <row r="260" spans="1:4" x14ac:dyDescent="0.25">
      <c r="A260" s="14" t="s">
        <v>2</v>
      </c>
      <c r="D260" s="349"/>
    </row>
    <row r="261" spans="1:4" x14ac:dyDescent="0.25">
      <c r="A261" s="14" t="s">
        <v>3</v>
      </c>
      <c r="D261" s="350"/>
    </row>
    <row r="262" spans="1:4" ht="13.8" thickBot="1" x14ac:dyDescent="0.3">
      <c r="A262" s="14" t="s">
        <v>11</v>
      </c>
      <c r="D262" s="356"/>
    </row>
    <row r="263" spans="1:4" ht="13.8" thickBot="1" x14ac:dyDescent="0.3">
      <c r="A263" s="96" t="s">
        <v>7</v>
      </c>
      <c r="D263" s="346"/>
    </row>
    <row r="264" spans="1:4" x14ac:dyDescent="0.25">
      <c r="D264" s="353"/>
    </row>
  </sheetData>
  <sheetProtection password="CFF5" sheet="1" objects="1" scenarios="1"/>
  <mergeCells count="2">
    <mergeCell ref="C2:E2"/>
    <mergeCell ref="C153:E153"/>
  </mergeCells>
  <phoneticPr fontId="20" type="noConversion"/>
  <pageMargins left="0.78740157499999996" right="0.78740157499999996" top="0.984251969" bottom="0.984251969" header="0.4921259845" footer="0.4921259845"/>
  <pageSetup paperSize="9" scale="83" fitToHeight="0" orientation="portrait" r:id="rId1"/>
  <headerFooter alignWithMargins="0">
    <oddHeader>&amp;LComptabilité générale des Communes</oddHeader>
    <oddFooter>&amp;R&amp;P</oddFooter>
  </headerFooter>
  <rowBreaks count="2" manualBreakCount="2">
    <brk id="56" max="4" man="1"/>
    <brk id="123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E373"/>
  <sheetViews>
    <sheetView showGridLines="0" showZeros="0" view="pageLayout" zoomScaleNormal="100" zoomScaleSheetLayoutView="100" workbookViewId="0">
      <selection activeCell="I6" sqref="I6"/>
    </sheetView>
  </sheetViews>
  <sheetFormatPr baseColWidth="10" defaultRowHeight="13.2" x14ac:dyDescent="0.25"/>
  <cols>
    <col min="1" max="1" width="60.88671875" customWidth="1"/>
    <col min="2" max="2" width="6.33203125" style="22" customWidth="1"/>
    <col min="3" max="3" width="1.6640625" customWidth="1"/>
    <col min="4" max="4" width="16" bestFit="1" customWidth="1"/>
    <col min="5" max="5" width="1.6640625" customWidth="1"/>
  </cols>
  <sheetData>
    <row r="1" spans="1:5" ht="13.8" thickBot="1" x14ac:dyDescent="0.3">
      <c r="A1" t="s">
        <v>340</v>
      </c>
      <c r="B1" s="24" t="s">
        <v>45</v>
      </c>
      <c r="C1" s="397" t="s">
        <v>134</v>
      </c>
      <c r="D1" s="398"/>
      <c r="E1" s="399"/>
    </row>
    <row r="2" spans="1:5" ht="13.8" thickTop="1" x14ac:dyDescent="0.25">
      <c r="B2" s="25"/>
      <c r="C2" s="26"/>
      <c r="D2" s="27"/>
      <c r="E2" s="28"/>
    </row>
    <row r="3" spans="1:5" x14ac:dyDescent="0.25">
      <c r="A3" s="17" t="s">
        <v>342</v>
      </c>
      <c r="B3" s="29">
        <v>60</v>
      </c>
      <c r="C3" s="30"/>
      <c r="D3" s="31">
        <f>SUM(D5:D15)</f>
        <v>0</v>
      </c>
      <c r="E3" s="32"/>
    </row>
    <row r="4" spans="1:5" x14ac:dyDescent="0.25">
      <c r="A4" s="17"/>
      <c r="B4" s="29"/>
      <c r="C4" s="30"/>
      <c r="D4" s="30"/>
      <c r="E4" s="32"/>
    </row>
    <row r="5" spans="1:5" x14ac:dyDescent="0.25">
      <c r="A5" s="19" t="s">
        <v>343</v>
      </c>
      <c r="B5" s="33">
        <v>60000</v>
      </c>
      <c r="C5" s="30"/>
      <c r="D5" s="324"/>
      <c r="E5" s="32"/>
    </row>
    <row r="6" spans="1:5" x14ac:dyDescent="0.25">
      <c r="A6" s="19" t="s">
        <v>344</v>
      </c>
      <c r="B6" s="33">
        <v>60100</v>
      </c>
      <c r="C6" s="30"/>
      <c r="D6" s="323"/>
      <c r="E6" s="32"/>
    </row>
    <row r="7" spans="1:5" x14ac:dyDescent="0.25">
      <c r="A7" s="19" t="s">
        <v>345</v>
      </c>
      <c r="B7" s="33">
        <v>60130</v>
      </c>
      <c r="C7" s="30"/>
      <c r="D7" s="323"/>
      <c r="E7" s="32"/>
    </row>
    <row r="8" spans="1:5" x14ac:dyDescent="0.25">
      <c r="A8" s="34" t="s">
        <v>346</v>
      </c>
      <c r="B8" s="35">
        <v>60150</v>
      </c>
      <c r="C8" s="30"/>
      <c r="D8" s="323"/>
      <c r="E8" s="32"/>
    </row>
    <row r="9" spans="1:5" x14ac:dyDescent="0.25">
      <c r="A9" s="34" t="s">
        <v>347</v>
      </c>
      <c r="B9" s="35">
        <v>60160</v>
      </c>
      <c r="C9" s="36"/>
      <c r="D9" s="323"/>
      <c r="E9" s="21"/>
    </row>
    <row r="10" spans="1:5" x14ac:dyDescent="0.25">
      <c r="A10" s="34" t="s">
        <v>605</v>
      </c>
      <c r="B10" s="35">
        <v>60400</v>
      </c>
      <c r="C10" s="30"/>
      <c r="D10" s="323"/>
      <c r="E10" s="32"/>
    </row>
    <row r="11" spans="1:5" x14ac:dyDescent="0.25">
      <c r="A11" s="34" t="s">
        <v>348</v>
      </c>
      <c r="B11" s="35">
        <v>60900</v>
      </c>
      <c r="C11" s="30"/>
      <c r="D11" s="323"/>
      <c r="E11" s="32"/>
    </row>
    <row r="12" spans="1:5" x14ac:dyDescent="0.25">
      <c r="A12" s="34" t="s">
        <v>349</v>
      </c>
      <c r="B12" s="35">
        <v>60901</v>
      </c>
      <c r="C12" s="30"/>
      <c r="D12" s="323"/>
      <c r="E12" s="32"/>
    </row>
    <row r="13" spans="1:5" x14ac:dyDescent="0.25">
      <c r="A13" s="34" t="s">
        <v>606</v>
      </c>
      <c r="B13" s="35">
        <v>60930</v>
      </c>
      <c r="C13" s="30"/>
      <c r="D13" s="323"/>
      <c r="E13" s="32"/>
    </row>
    <row r="14" spans="1:5" x14ac:dyDescent="0.25">
      <c r="A14" s="34" t="s">
        <v>607</v>
      </c>
      <c r="B14" s="35">
        <v>60950</v>
      </c>
      <c r="C14" s="30"/>
      <c r="D14" s="323"/>
      <c r="E14" s="32"/>
    </row>
    <row r="15" spans="1:5" x14ac:dyDescent="0.25">
      <c r="A15" s="34" t="s">
        <v>575</v>
      </c>
      <c r="B15" s="35">
        <v>60960</v>
      </c>
      <c r="C15" s="30"/>
      <c r="D15" s="323"/>
      <c r="E15" s="32"/>
    </row>
    <row r="16" spans="1:5" x14ac:dyDescent="0.25">
      <c r="A16" s="34"/>
      <c r="B16" s="35"/>
      <c r="C16" s="30"/>
      <c r="D16" s="30"/>
      <c r="E16" s="32"/>
    </row>
    <row r="17" spans="1:5" x14ac:dyDescent="0.25">
      <c r="A17" s="17" t="s">
        <v>56</v>
      </c>
      <c r="B17" s="29">
        <v>61</v>
      </c>
      <c r="C17" s="30"/>
      <c r="D17" s="31">
        <f>SUM(D19+D21+D27+D36+D96+D101+D105+D110+D113)</f>
        <v>0</v>
      </c>
      <c r="E17" s="32"/>
    </row>
    <row r="18" spans="1:5" x14ac:dyDescent="0.25">
      <c r="A18" s="17"/>
      <c r="B18" s="29"/>
      <c r="C18" s="30"/>
      <c r="D18" s="30"/>
      <c r="E18" s="32"/>
    </row>
    <row r="19" spans="1:5" x14ac:dyDescent="0.25">
      <c r="A19" s="92" t="s">
        <v>57</v>
      </c>
      <c r="B19" s="29">
        <v>610</v>
      </c>
      <c r="C19" s="30"/>
      <c r="D19" s="93">
        <f>SUM(D20)</f>
        <v>0</v>
      </c>
      <c r="E19" s="32"/>
    </row>
    <row r="20" spans="1:5" x14ac:dyDescent="0.25">
      <c r="A20" s="34" t="s">
        <v>57</v>
      </c>
      <c r="B20" s="35">
        <v>61000</v>
      </c>
      <c r="C20" s="30"/>
      <c r="D20" s="324"/>
      <c r="E20" s="32"/>
    </row>
    <row r="21" spans="1:5" x14ac:dyDescent="0.25">
      <c r="A21" s="92" t="s">
        <v>350</v>
      </c>
      <c r="B21" s="29">
        <v>611</v>
      </c>
      <c r="C21" s="30"/>
      <c r="D21" s="143">
        <f>SUM(D22:D26)</f>
        <v>0</v>
      </c>
      <c r="E21" s="32"/>
    </row>
    <row r="22" spans="1:5" x14ac:dyDescent="0.25">
      <c r="A22" s="34" t="s">
        <v>351</v>
      </c>
      <c r="B22" s="35">
        <v>61101</v>
      </c>
      <c r="C22" s="30"/>
      <c r="D22" s="324"/>
      <c r="E22" s="32"/>
    </row>
    <row r="23" spans="1:5" x14ac:dyDescent="0.25">
      <c r="A23" s="34" t="s">
        <v>352</v>
      </c>
      <c r="B23" s="35">
        <v>61102</v>
      </c>
      <c r="C23" s="30"/>
      <c r="D23" s="324"/>
      <c r="E23" s="32"/>
    </row>
    <row r="24" spans="1:5" x14ac:dyDescent="0.25">
      <c r="A24" s="34" t="s">
        <v>353</v>
      </c>
      <c r="B24" s="35">
        <v>61103</v>
      </c>
      <c r="C24" s="30"/>
      <c r="D24" s="324"/>
      <c r="E24" s="32"/>
    </row>
    <row r="25" spans="1:5" x14ac:dyDescent="0.25">
      <c r="A25" s="34" t="s">
        <v>354</v>
      </c>
      <c r="B25" s="35">
        <v>61104</v>
      </c>
      <c r="C25" s="30"/>
      <c r="D25" s="324"/>
      <c r="E25" s="32"/>
    </row>
    <row r="26" spans="1:5" x14ac:dyDescent="0.25">
      <c r="A26" s="34" t="s">
        <v>355</v>
      </c>
      <c r="B26" s="35">
        <v>61109</v>
      </c>
      <c r="C26" s="30"/>
      <c r="D26" s="324"/>
      <c r="E26" s="32"/>
    </row>
    <row r="27" spans="1:5" x14ac:dyDescent="0.25">
      <c r="A27" s="92" t="s">
        <v>356</v>
      </c>
      <c r="B27" s="29">
        <v>612</v>
      </c>
      <c r="C27" s="30"/>
      <c r="D27" s="143">
        <f>SUM(D28:D35)</f>
        <v>0</v>
      </c>
      <c r="E27" s="32"/>
    </row>
    <row r="28" spans="1:5" x14ac:dyDescent="0.25">
      <c r="A28" s="34" t="s">
        <v>357</v>
      </c>
      <c r="B28" s="35">
        <v>61200</v>
      </c>
      <c r="C28" s="30"/>
      <c r="D28" s="324"/>
      <c r="E28" s="32"/>
    </row>
    <row r="29" spans="1:5" x14ac:dyDescent="0.25">
      <c r="A29" s="34" t="s">
        <v>60</v>
      </c>
      <c r="B29" s="35">
        <v>61201</v>
      </c>
      <c r="C29" s="30"/>
      <c r="D29" s="324"/>
      <c r="E29" s="32"/>
    </row>
    <row r="30" spans="1:5" x14ac:dyDescent="0.25">
      <c r="A30" s="34" t="s">
        <v>61</v>
      </c>
      <c r="B30" s="35">
        <v>61202</v>
      </c>
      <c r="C30" s="30"/>
      <c r="D30" s="324"/>
      <c r="E30" s="32"/>
    </row>
    <row r="31" spans="1:5" x14ac:dyDescent="0.25">
      <c r="A31" s="34" t="s">
        <v>358</v>
      </c>
      <c r="B31" s="35">
        <v>61203</v>
      </c>
      <c r="C31" s="30"/>
      <c r="D31" s="324"/>
      <c r="E31" s="32"/>
    </row>
    <row r="32" spans="1:5" x14ac:dyDescent="0.25">
      <c r="A32" s="34" t="s">
        <v>63</v>
      </c>
      <c r="B32" s="35">
        <v>61204</v>
      </c>
      <c r="C32" s="30"/>
      <c r="D32" s="324"/>
      <c r="E32" s="32"/>
    </row>
    <row r="33" spans="1:5" x14ac:dyDescent="0.25">
      <c r="A33" s="34" t="s">
        <v>359</v>
      </c>
      <c r="B33" s="35">
        <v>61205</v>
      </c>
      <c r="C33" s="30"/>
      <c r="D33" s="324"/>
      <c r="E33" s="32"/>
    </row>
    <row r="34" spans="1:5" x14ac:dyDescent="0.25">
      <c r="A34" s="34" t="s">
        <v>360</v>
      </c>
      <c r="B34" s="35">
        <v>61206</v>
      </c>
      <c r="C34" s="30"/>
      <c r="D34" s="324"/>
      <c r="E34" s="32"/>
    </row>
    <row r="35" spans="1:5" x14ac:dyDescent="0.25">
      <c r="A35" s="34" t="s">
        <v>361</v>
      </c>
      <c r="B35" s="35">
        <v>61209</v>
      </c>
      <c r="C35" s="30"/>
      <c r="D35" s="324"/>
      <c r="E35" s="32"/>
    </row>
    <row r="36" spans="1:5" x14ac:dyDescent="0.25">
      <c r="A36" s="92" t="s">
        <v>143</v>
      </c>
      <c r="B36" s="29">
        <v>613</v>
      </c>
      <c r="C36" s="30"/>
      <c r="D36" s="143">
        <f>SUM(D37:D95)</f>
        <v>0</v>
      </c>
      <c r="E36" s="32"/>
    </row>
    <row r="37" spans="1:5" x14ac:dyDescent="0.25">
      <c r="A37" s="34" t="s">
        <v>362</v>
      </c>
      <c r="B37" s="35">
        <v>61300</v>
      </c>
      <c r="C37" s="30"/>
      <c r="D37" s="324"/>
      <c r="E37" s="32"/>
    </row>
    <row r="38" spans="1:5" x14ac:dyDescent="0.25">
      <c r="A38" s="34" t="s">
        <v>363</v>
      </c>
      <c r="B38" s="35">
        <v>61301</v>
      </c>
      <c r="C38" s="30"/>
      <c r="D38" s="324"/>
      <c r="E38" s="32"/>
    </row>
    <row r="39" spans="1:5" x14ac:dyDescent="0.25">
      <c r="A39" s="34" t="s">
        <v>364</v>
      </c>
      <c r="B39" s="35">
        <v>61302</v>
      </c>
      <c r="C39" s="30"/>
      <c r="D39" s="324"/>
      <c r="E39" s="32"/>
    </row>
    <row r="40" spans="1:5" x14ac:dyDescent="0.25">
      <c r="A40" s="34" t="s">
        <v>365</v>
      </c>
      <c r="B40" s="35">
        <v>61303</v>
      </c>
      <c r="C40" s="30"/>
      <c r="D40" s="324"/>
      <c r="E40" s="32"/>
    </row>
    <row r="41" spans="1:5" x14ac:dyDescent="0.25">
      <c r="A41" s="34" t="s">
        <v>366</v>
      </c>
      <c r="B41" s="35">
        <v>61304</v>
      </c>
      <c r="C41" s="30"/>
      <c r="D41" s="324"/>
      <c r="E41" s="32"/>
    </row>
    <row r="42" spans="1:5" x14ac:dyDescent="0.25">
      <c r="A42" s="34" t="s">
        <v>367</v>
      </c>
      <c r="B42" s="35">
        <v>61305</v>
      </c>
      <c r="C42" s="30"/>
      <c r="D42" s="324"/>
      <c r="E42" s="32"/>
    </row>
    <row r="43" spans="1:5" x14ac:dyDescent="0.25">
      <c r="A43" s="34" t="s">
        <v>368</v>
      </c>
      <c r="B43" s="35">
        <v>61306</v>
      </c>
      <c r="C43" s="30"/>
      <c r="D43" s="324"/>
      <c r="E43" s="32"/>
    </row>
    <row r="44" spans="1:5" x14ac:dyDescent="0.25">
      <c r="A44" s="34" t="s">
        <v>369</v>
      </c>
      <c r="B44" s="35">
        <v>61307</v>
      </c>
      <c r="C44" s="30"/>
      <c r="D44" s="324"/>
      <c r="E44" s="32"/>
    </row>
    <row r="45" spans="1:5" x14ac:dyDescent="0.25">
      <c r="A45" s="34" t="s">
        <v>370</v>
      </c>
      <c r="B45" s="35">
        <v>61308</v>
      </c>
      <c r="C45" s="30"/>
      <c r="D45" s="324"/>
      <c r="E45" s="32"/>
    </row>
    <row r="46" spans="1:5" x14ac:dyDescent="0.25">
      <c r="A46" s="34" t="s">
        <v>371</v>
      </c>
      <c r="B46" s="35">
        <v>61309</v>
      </c>
      <c r="C46" s="30"/>
      <c r="D46" s="324"/>
      <c r="E46" s="32"/>
    </row>
    <row r="47" spans="1:5" x14ac:dyDescent="0.25">
      <c r="A47" s="34" t="s">
        <v>68</v>
      </c>
      <c r="B47" s="35">
        <v>61310</v>
      </c>
      <c r="C47" s="30"/>
      <c r="D47" s="324"/>
      <c r="E47" s="32"/>
    </row>
    <row r="48" spans="1:5" x14ac:dyDescent="0.25">
      <c r="A48" s="34" t="s">
        <v>372</v>
      </c>
      <c r="B48" s="35">
        <v>61311</v>
      </c>
      <c r="C48" s="30"/>
      <c r="D48" s="324"/>
      <c r="E48" s="32"/>
    </row>
    <row r="49" spans="1:5" x14ac:dyDescent="0.25">
      <c r="A49" s="34" t="s">
        <v>373</v>
      </c>
      <c r="B49" s="35">
        <v>61312</v>
      </c>
      <c r="C49" s="30"/>
      <c r="D49" s="324"/>
      <c r="E49" s="32"/>
    </row>
    <row r="50" spans="1:5" x14ac:dyDescent="0.25">
      <c r="A50" s="34" t="s">
        <v>374</v>
      </c>
      <c r="B50" s="35">
        <v>61313</v>
      </c>
      <c r="C50" s="30"/>
      <c r="D50" s="324"/>
      <c r="E50" s="32"/>
    </row>
    <row r="51" spans="1:5" x14ac:dyDescent="0.25">
      <c r="A51" s="34" t="s">
        <v>375</v>
      </c>
      <c r="B51" s="35">
        <v>61314</v>
      </c>
      <c r="C51" s="30"/>
      <c r="D51" s="324"/>
      <c r="E51" s="32"/>
    </row>
    <row r="52" spans="1:5" x14ac:dyDescent="0.25">
      <c r="A52" s="34" t="s">
        <v>376</v>
      </c>
      <c r="B52" s="35">
        <v>61315</v>
      </c>
      <c r="C52" s="30"/>
      <c r="D52" s="324"/>
      <c r="E52" s="32"/>
    </row>
    <row r="53" spans="1:5" x14ac:dyDescent="0.25">
      <c r="A53" s="34" t="s">
        <v>377</v>
      </c>
      <c r="B53" s="35">
        <v>61316</v>
      </c>
      <c r="C53" s="30"/>
      <c r="D53" s="324"/>
      <c r="E53" s="32"/>
    </row>
    <row r="54" spans="1:5" x14ac:dyDescent="0.25">
      <c r="A54" s="34" t="s">
        <v>378</v>
      </c>
      <c r="B54" s="35">
        <v>61319</v>
      </c>
      <c r="C54" s="30"/>
      <c r="D54" s="324"/>
      <c r="E54" s="32"/>
    </row>
    <row r="55" spans="1:5" x14ac:dyDescent="0.25">
      <c r="A55" s="34" t="s">
        <v>379</v>
      </c>
      <c r="B55" s="35">
        <v>61320</v>
      </c>
      <c r="C55" s="30"/>
      <c r="D55" s="324"/>
      <c r="E55" s="32"/>
    </row>
    <row r="56" spans="1:5" x14ac:dyDescent="0.25">
      <c r="A56" s="34" t="s">
        <v>380</v>
      </c>
      <c r="B56" s="35">
        <v>61321</v>
      </c>
      <c r="C56" s="30"/>
      <c r="D56" s="324"/>
      <c r="E56" s="32"/>
    </row>
    <row r="57" spans="1:5" x14ac:dyDescent="0.25">
      <c r="A57" s="34" t="s">
        <v>381</v>
      </c>
      <c r="B57" s="35">
        <v>61322</v>
      </c>
      <c r="C57" s="30"/>
      <c r="D57" s="324"/>
      <c r="E57" s="32"/>
    </row>
    <row r="58" spans="1:5" x14ac:dyDescent="0.25">
      <c r="A58" s="34" t="s">
        <v>382</v>
      </c>
      <c r="B58" s="35">
        <v>61323</v>
      </c>
      <c r="C58" s="30"/>
      <c r="D58" s="324"/>
      <c r="E58" s="32"/>
    </row>
    <row r="59" spans="1:5" x14ac:dyDescent="0.25">
      <c r="A59" s="34" t="s">
        <v>383</v>
      </c>
      <c r="B59" s="35">
        <v>61324</v>
      </c>
      <c r="C59" s="30"/>
      <c r="D59" s="324"/>
      <c r="E59" s="32"/>
    </row>
    <row r="60" spans="1:5" x14ac:dyDescent="0.25">
      <c r="A60" s="34" t="s">
        <v>384</v>
      </c>
      <c r="B60" s="35">
        <v>61325</v>
      </c>
      <c r="C60" s="30"/>
      <c r="D60" s="324"/>
      <c r="E60" s="32"/>
    </row>
    <row r="61" spans="1:5" x14ac:dyDescent="0.25">
      <c r="A61" s="34" t="s">
        <v>385</v>
      </c>
      <c r="B61" s="35">
        <v>61326</v>
      </c>
      <c r="C61" s="30"/>
      <c r="D61" s="324"/>
      <c r="E61" s="32"/>
    </row>
    <row r="62" spans="1:5" x14ac:dyDescent="0.25">
      <c r="A62" s="34" t="s">
        <v>386</v>
      </c>
      <c r="B62" s="35">
        <v>61327</v>
      </c>
      <c r="C62" s="30"/>
      <c r="D62" s="324"/>
      <c r="E62" s="32"/>
    </row>
    <row r="63" spans="1:5" x14ac:dyDescent="0.25">
      <c r="A63" s="34" t="s">
        <v>387</v>
      </c>
      <c r="B63" s="35">
        <v>61328</v>
      </c>
      <c r="C63" s="30"/>
      <c r="D63" s="324"/>
      <c r="E63" s="32"/>
    </row>
    <row r="64" spans="1:5" x14ac:dyDescent="0.25">
      <c r="A64" s="34" t="s">
        <v>388</v>
      </c>
      <c r="B64" s="35">
        <v>61329</v>
      </c>
      <c r="C64" s="30"/>
      <c r="D64" s="324"/>
      <c r="E64" s="32"/>
    </row>
    <row r="65" spans="1:5" x14ac:dyDescent="0.25">
      <c r="A65" s="34" t="s">
        <v>389</v>
      </c>
      <c r="B65" s="35">
        <v>61330</v>
      </c>
      <c r="C65" s="30"/>
      <c r="D65" s="324"/>
      <c r="E65" s="32"/>
    </row>
    <row r="66" spans="1:5" x14ac:dyDescent="0.25">
      <c r="A66" s="34" t="s">
        <v>390</v>
      </c>
      <c r="B66" s="35">
        <v>61331</v>
      </c>
      <c r="C66" s="30"/>
      <c r="D66" s="324"/>
      <c r="E66" s="32"/>
    </row>
    <row r="67" spans="1:5" x14ac:dyDescent="0.25">
      <c r="A67" s="34" t="s">
        <v>391</v>
      </c>
      <c r="B67" s="35">
        <v>61332</v>
      </c>
      <c r="C67" s="30"/>
      <c r="D67" s="324"/>
      <c r="E67" s="32"/>
    </row>
    <row r="68" spans="1:5" x14ac:dyDescent="0.25">
      <c r="A68" s="34" t="s">
        <v>392</v>
      </c>
      <c r="B68" s="35">
        <v>61333</v>
      </c>
      <c r="C68" s="30"/>
      <c r="D68" s="324"/>
      <c r="E68" s="32"/>
    </row>
    <row r="69" spans="1:5" x14ac:dyDescent="0.25">
      <c r="A69" s="34" t="s">
        <v>393</v>
      </c>
      <c r="B69" s="35">
        <v>61334</v>
      </c>
      <c r="C69" s="30"/>
      <c r="D69" s="324"/>
      <c r="E69" s="32"/>
    </row>
    <row r="70" spans="1:5" x14ac:dyDescent="0.25">
      <c r="A70" s="34" t="s">
        <v>394</v>
      </c>
      <c r="B70" s="35">
        <v>61335</v>
      </c>
      <c r="C70" s="30"/>
      <c r="D70" s="324"/>
      <c r="E70" s="32"/>
    </row>
    <row r="71" spans="1:5" x14ac:dyDescent="0.25">
      <c r="A71" s="34" t="s">
        <v>395</v>
      </c>
      <c r="B71" s="35">
        <v>61336</v>
      </c>
      <c r="C71" s="30"/>
      <c r="D71" s="324"/>
      <c r="E71" s="32"/>
    </row>
    <row r="72" spans="1:5" x14ac:dyDescent="0.25">
      <c r="A72" s="34" t="s">
        <v>396</v>
      </c>
      <c r="B72" s="35">
        <v>61337</v>
      </c>
      <c r="C72" s="30"/>
      <c r="D72" s="324"/>
      <c r="E72" s="32"/>
    </row>
    <row r="73" spans="1:5" x14ac:dyDescent="0.25">
      <c r="A73" s="34" t="s">
        <v>397</v>
      </c>
      <c r="B73" s="35">
        <v>61338</v>
      </c>
      <c r="C73" s="30"/>
      <c r="D73" s="324"/>
      <c r="E73" s="32"/>
    </row>
    <row r="74" spans="1:5" x14ac:dyDescent="0.25">
      <c r="A74" s="34" t="s">
        <v>398</v>
      </c>
      <c r="B74" s="35">
        <v>61339</v>
      </c>
      <c r="C74" s="30"/>
      <c r="D74" s="324"/>
      <c r="E74" s="32"/>
    </row>
    <row r="75" spans="1:5" x14ac:dyDescent="0.25">
      <c r="A75" s="34" t="s">
        <v>399</v>
      </c>
      <c r="B75" s="35">
        <v>61340</v>
      </c>
      <c r="C75" s="30"/>
      <c r="D75" s="324"/>
      <c r="E75" s="32"/>
    </row>
    <row r="76" spans="1:5" x14ac:dyDescent="0.25">
      <c r="A76" s="34" t="s">
        <v>400</v>
      </c>
      <c r="B76" s="35">
        <v>61341</v>
      </c>
      <c r="C76" s="30"/>
      <c r="D76" s="324"/>
      <c r="E76" s="32"/>
    </row>
    <row r="77" spans="1:5" x14ac:dyDescent="0.25">
      <c r="A77" s="34" t="s">
        <v>401</v>
      </c>
      <c r="B77" s="35">
        <v>61342</v>
      </c>
      <c r="C77" s="30"/>
      <c r="D77" s="324"/>
      <c r="E77" s="32"/>
    </row>
    <row r="78" spans="1:5" x14ac:dyDescent="0.25">
      <c r="A78" s="34" t="s">
        <v>402</v>
      </c>
      <c r="B78" s="35">
        <v>61343</v>
      </c>
      <c r="C78" s="30"/>
      <c r="D78" s="324"/>
      <c r="E78" s="32"/>
    </row>
    <row r="79" spans="1:5" x14ac:dyDescent="0.25">
      <c r="A79" s="34" t="s">
        <v>82</v>
      </c>
      <c r="B79" s="35">
        <v>61344</v>
      </c>
      <c r="C79" s="30"/>
      <c r="D79" s="324"/>
      <c r="E79" s="32"/>
    </row>
    <row r="80" spans="1:5" x14ac:dyDescent="0.25">
      <c r="A80" s="34" t="s">
        <v>403</v>
      </c>
      <c r="B80" s="35">
        <v>61345</v>
      </c>
      <c r="C80" s="30"/>
      <c r="D80" s="324"/>
      <c r="E80" s="32"/>
    </row>
    <row r="81" spans="1:5" x14ac:dyDescent="0.25">
      <c r="A81" s="34" t="s">
        <v>404</v>
      </c>
      <c r="B81" s="35">
        <v>61346</v>
      </c>
      <c r="C81" s="30"/>
      <c r="D81" s="324"/>
      <c r="E81" s="32"/>
    </row>
    <row r="82" spans="1:5" x14ac:dyDescent="0.25">
      <c r="A82" s="34" t="s">
        <v>405</v>
      </c>
      <c r="B82" s="35">
        <v>61349</v>
      </c>
      <c r="C82" s="30"/>
      <c r="D82" s="324"/>
      <c r="E82" s="32"/>
    </row>
    <row r="83" spans="1:5" x14ac:dyDescent="0.25">
      <c r="A83" s="34" t="s">
        <v>422</v>
      </c>
      <c r="B83" s="35">
        <v>61350</v>
      </c>
      <c r="C83" s="30"/>
      <c r="D83" s="324"/>
      <c r="E83" s="32"/>
    </row>
    <row r="84" spans="1:5" x14ac:dyDescent="0.25">
      <c r="A84" s="34" t="s">
        <v>423</v>
      </c>
      <c r="B84" s="35">
        <v>61351</v>
      </c>
      <c r="C84" s="30"/>
      <c r="D84" s="324"/>
      <c r="E84" s="32"/>
    </row>
    <row r="85" spans="1:5" x14ac:dyDescent="0.25">
      <c r="A85" s="34" t="s">
        <v>424</v>
      </c>
      <c r="B85" s="35">
        <v>61352</v>
      </c>
      <c r="C85" s="30"/>
      <c r="D85" s="324"/>
      <c r="E85" s="32"/>
    </row>
    <row r="86" spans="1:5" x14ac:dyDescent="0.25">
      <c r="A86" s="34" t="s">
        <v>425</v>
      </c>
      <c r="B86" s="35">
        <v>61353</v>
      </c>
      <c r="C86" s="30"/>
      <c r="D86" s="324"/>
      <c r="E86" s="32"/>
    </row>
    <row r="87" spans="1:5" x14ac:dyDescent="0.25">
      <c r="A87" s="34" t="s">
        <v>426</v>
      </c>
      <c r="B87" s="35">
        <v>61354</v>
      </c>
      <c r="C87" s="30"/>
      <c r="D87" s="324"/>
      <c r="E87" s="32"/>
    </row>
    <row r="88" spans="1:5" x14ac:dyDescent="0.25">
      <c r="A88" s="34" t="s">
        <v>427</v>
      </c>
      <c r="B88" s="35">
        <v>61355</v>
      </c>
      <c r="C88" s="30"/>
      <c r="D88" s="324"/>
      <c r="E88" s="32"/>
    </row>
    <row r="89" spans="1:5" x14ac:dyDescent="0.25">
      <c r="A89" s="34" t="s">
        <v>428</v>
      </c>
      <c r="B89" s="35">
        <v>61359</v>
      </c>
      <c r="C89" s="30"/>
      <c r="D89" s="324"/>
      <c r="E89" s="32"/>
    </row>
    <row r="90" spans="1:5" x14ac:dyDescent="0.25">
      <c r="A90" s="34" t="s">
        <v>429</v>
      </c>
      <c r="B90" s="35">
        <v>61360</v>
      </c>
      <c r="C90" s="30"/>
      <c r="D90" s="324"/>
      <c r="E90" s="32"/>
    </row>
    <row r="91" spans="1:5" x14ac:dyDescent="0.25">
      <c r="A91" s="34" t="s">
        <v>430</v>
      </c>
      <c r="B91" s="35">
        <v>61361</v>
      </c>
      <c r="C91" s="30"/>
      <c r="D91" s="324"/>
      <c r="E91" s="32"/>
    </row>
    <row r="92" spans="1:5" x14ac:dyDescent="0.25">
      <c r="A92" s="34" t="s">
        <v>431</v>
      </c>
      <c r="B92" s="35">
        <v>61362</v>
      </c>
      <c r="C92" s="30"/>
      <c r="D92" s="324"/>
      <c r="E92" s="32"/>
    </row>
    <row r="93" spans="1:5" x14ac:dyDescent="0.25">
      <c r="A93" s="34" t="s">
        <v>608</v>
      </c>
      <c r="B93" s="35">
        <v>61363</v>
      </c>
      <c r="C93" s="30"/>
      <c r="D93" s="324"/>
      <c r="E93" s="32"/>
    </row>
    <row r="94" spans="1:5" x14ac:dyDescent="0.25">
      <c r="A94" s="34" t="s">
        <v>432</v>
      </c>
      <c r="B94" s="35">
        <v>61364</v>
      </c>
      <c r="C94" s="30"/>
      <c r="D94" s="324"/>
      <c r="E94" s="32"/>
    </row>
    <row r="95" spans="1:5" x14ac:dyDescent="0.25">
      <c r="A95" s="34" t="s">
        <v>433</v>
      </c>
      <c r="B95" s="35">
        <v>61369</v>
      </c>
      <c r="C95" s="30"/>
      <c r="D95" s="324"/>
      <c r="E95" s="32"/>
    </row>
    <row r="96" spans="1:5" x14ac:dyDescent="0.25">
      <c r="A96" s="92" t="s">
        <v>406</v>
      </c>
      <c r="B96" s="29">
        <v>615</v>
      </c>
      <c r="C96" s="30"/>
      <c r="D96" s="144">
        <f>SUM(D97:D100)</f>
        <v>0</v>
      </c>
      <c r="E96" s="32"/>
    </row>
    <row r="97" spans="1:5" x14ac:dyDescent="0.25">
      <c r="A97" s="34" t="s">
        <v>434</v>
      </c>
      <c r="B97" s="33">
        <v>61500</v>
      </c>
      <c r="C97" s="30"/>
      <c r="D97" s="334"/>
      <c r="E97" s="32"/>
    </row>
    <row r="98" spans="1:5" x14ac:dyDescent="0.25">
      <c r="A98" s="34" t="s">
        <v>435</v>
      </c>
      <c r="B98" s="33">
        <v>61510</v>
      </c>
      <c r="C98" s="30"/>
      <c r="D98" s="324"/>
      <c r="E98" s="32"/>
    </row>
    <row r="99" spans="1:5" x14ac:dyDescent="0.25">
      <c r="A99" s="34" t="s">
        <v>609</v>
      </c>
      <c r="B99" s="33">
        <v>61520</v>
      </c>
      <c r="C99" s="30"/>
      <c r="D99" s="324"/>
      <c r="E99" s="32"/>
    </row>
    <row r="100" spans="1:5" x14ac:dyDescent="0.25">
      <c r="A100" s="34" t="s">
        <v>436</v>
      </c>
      <c r="B100" s="33">
        <v>61530</v>
      </c>
      <c r="C100" s="30"/>
      <c r="D100" s="324"/>
      <c r="E100" s="32"/>
    </row>
    <row r="101" spans="1:5" x14ac:dyDescent="0.25">
      <c r="A101" s="92" t="s">
        <v>407</v>
      </c>
      <c r="B101" s="29">
        <v>616</v>
      </c>
      <c r="C101" s="30"/>
      <c r="D101" s="144">
        <f>SUM(D102:D104)</f>
        <v>0</v>
      </c>
      <c r="E101" s="32"/>
    </row>
    <row r="102" spans="1:5" x14ac:dyDescent="0.25">
      <c r="A102" s="34" t="s">
        <v>610</v>
      </c>
      <c r="B102" s="33">
        <v>61600</v>
      </c>
      <c r="C102" s="30"/>
      <c r="D102" s="334"/>
      <c r="E102" s="32"/>
    </row>
    <row r="103" spans="1:5" x14ac:dyDescent="0.25">
      <c r="A103" s="34" t="s">
        <v>437</v>
      </c>
      <c r="B103" s="33">
        <v>61610</v>
      </c>
      <c r="C103" s="30"/>
      <c r="D103" s="323"/>
      <c r="E103" s="32"/>
    </row>
    <row r="104" spans="1:5" x14ac:dyDescent="0.25">
      <c r="A104" s="34" t="s">
        <v>82</v>
      </c>
      <c r="B104" s="33">
        <v>61620</v>
      </c>
      <c r="C104" s="30"/>
      <c r="D104" s="323"/>
      <c r="E104" s="32"/>
    </row>
    <row r="105" spans="1:5" x14ac:dyDescent="0.25">
      <c r="A105" s="92" t="s">
        <v>611</v>
      </c>
      <c r="B105" s="29">
        <v>617</v>
      </c>
      <c r="C105" s="30"/>
      <c r="D105" s="344">
        <f>SUM(D106:D109)</f>
        <v>0</v>
      </c>
      <c r="E105" s="32"/>
    </row>
    <row r="106" spans="1:5" x14ac:dyDescent="0.25">
      <c r="A106" s="34" t="s">
        <v>438</v>
      </c>
      <c r="B106" s="33">
        <v>61700</v>
      </c>
      <c r="C106" s="30"/>
      <c r="D106" s="335"/>
      <c r="E106" s="32"/>
    </row>
    <row r="107" spans="1:5" x14ac:dyDescent="0.25">
      <c r="A107" s="34" t="s">
        <v>439</v>
      </c>
      <c r="B107" s="33">
        <v>61710</v>
      </c>
      <c r="C107" s="30"/>
      <c r="D107" s="323"/>
      <c r="E107" s="32"/>
    </row>
    <row r="108" spans="1:5" x14ac:dyDescent="0.25">
      <c r="A108" s="34" t="s">
        <v>440</v>
      </c>
      <c r="B108" s="33">
        <v>61720</v>
      </c>
      <c r="C108" s="30"/>
      <c r="D108" s="323"/>
      <c r="E108" s="32"/>
    </row>
    <row r="109" spans="1:5" x14ac:dyDescent="0.25">
      <c r="A109" s="34" t="s">
        <v>441</v>
      </c>
      <c r="B109" s="33">
        <v>61730</v>
      </c>
      <c r="C109" s="30"/>
      <c r="D109" s="323"/>
      <c r="E109" s="32"/>
    </row>
    <row r="110" spans="1:5" x14ac:dyDescent="0.25">
      <c r="A110" s="92" t="s">
        <v>408</v>
      </c>
      <c r="B110" s="29">
        <v>618</v>
      </c>
      <c r="C110" s="30"/>
      <c r="D110" s="144">
        <f>SUM(D111:D112)</f>
        <v>0</v>
      </c>
      <c r="E110" s="32"/>
    </row>
    <row r="111" spans="1:5" x14ac:dyDescent="0.25">
      <c r="A111" s="34" t="s">
        <v>442</v>
      </c>
      <c r="B111" s="33">
        <v>61800</v>
      </c>
      <c r="C111" s="30"/>
      <c r="D111" s="335"/>
      <c r="E111" s="32"/>
    </row>
    <row r="112" spans="1:5" x14ac:dyDescent="0.25">
      <c r="A112" s="34" t="s">
        <v>443</v>
      </c>
      <c r="B112" s="33">
        <v>61810</v>
      </c>
      <c r="C112" s="30"/>
      <c r="D112" s="323"/>
      <c r="E112" s="32"/>
    </row>
    <row r="113" spans="1:5" x14ac:dyDescent="0.25">
      <c r="A113" s="92" t="s">
        <v>409</v>
      </c>
      <c r="B113" s="29">
        <v>619</v>
      </c>
      <c r="C113" s="30"/>
      <c r="D113" s="144">
        <f>SUM(D114)</f>
        <v>0</v>
      </c>
      <c r="E113" s="32"/>
    </row>
    <row r="114" spans="1:5" x14ac:dyDescent="0.25">
      <c r="A114" s="34" t="s">
        <v>444</v>
      </c>
      <c r="B114" s="35">
        <v>61900</v>
      </c>
      <c r="C114" s="30"/>
      <c r="D114" s="334"/>
      <c r="E114" s="32"/>
    </row>
    <row r="115" spans="1:5" x14ac:dyDescent="0.25">
      <c r="A115" s="34"/>
      <c r="B115" s="35"/>
      <c r="C115" s="30"/>
      <c r="D115" s="30"/>
      <c r="E115" s="32"/>
    </row>
    <row r="116" spans="1:5" x14ac:dyDescent="0.25">
      <c r="A116" s="17" t="s">
        <v>445</v>
      </c>
      <c r="B116" s="29">
        <v>62</v>
      </c>
      <c r="C116" s="30"/>
      <c r="D116" s="31">
        <f>SUM(D118+D124+D130+D134+D137+D143+D146+D149)</f>
        <v>0</v>
      </c>
      <c r="E116" s="32"/>
    </row>
    <row r="117" spans="1:5" x14ac:dyDescent="0.25">
      <c r="A117" s="17"/>
      <c r="B117" s="29"/>
      <c r="C117" s="30"/>
      <c r="D117" s="30"/>
      <c r="E117" s="32"/>
    </row>
    <row r="118" spans="1:5" x14ac:dyDescent="0.25">
      <c r="A118" s="92" t="s">
        <v>410</v>
      </c>
      <c r="B118" s="29">
        <v>620</v>
      </c>
      <c r="C118" s="30"/>
      <c r="D118" s="144">
        <f>SUM(D119:D123)</f>
        <v>0</v>
      </c>
      <c r="E118" s="32"/>
    </row>
    <row r="119" spans="1:5" x14ac:dyDescent="0.25">
      <c r="A119" s="34" t="s">
        <v>411</v>
      </c>
      <c r="B119" s="35">
        <v>62010</v>
      </c>
      <c r="C119" s="30"/>
      <c r="D119" s="334"/>
      <c r="E119" s="32"/>
    </row>
    <row r="120" spans="1:5" x14ac:dyDescent="0.25">
      <c r="A120" s="34" t="s">
        <v>412</v>
      </c>
      <c r="B120" s="35">
        <v>62020</v>
      </c>
      <c r="C120" s="30"/>
      <c r="D120" s="323"/>
      <c r="E120" s="32"/>
    </row>
    <row r="121" spans="1:5" x14ac:dyDescent="0.25">
      <c r="A121" s="34" t="s">
        <v>413</v>
      </c>
      <c r="B121" s="35">
        <v>62050</v>
      </c>
      <c r="C121" s="30"/>
      <c r="D121" s="323"/>
      <c r="E121" s="32"/>
    </row>
    <row r="122" spans="1:5" x14ac:dyDescent="0.25">
      <c r="A122" s="19" t="s">
        <v>414</v>
      </c>
      <c r="B122" s="35">
        <v>62060</v>
      </c>
      <c r="C122" s="30"/>
      <c r="D122" s="323"/>
      <c r="E122" s="32"/>
    </row>
    <row r="123" spans="1:5" x14ac:dyDescent="0.25">
      <c r="A123" s="19" t="s">
        <v>415</v>
      </c>
      <c r="B123" s="35">
        <v>62070</v>
      </c>
      <c r="C123" s="30"/>
      <c r="D123" s="323"/>
      <c r="E123" s="32"/>
    </row>
    <row r="124" spans="1:5" x14ac:dyDescent="0.25">
      <c r="A124" s="92" t="s">
        <v>416</v>
      </c>
      <c r="B124" s="29">
        <v>621</v>
      </c>
      <c r="C124" s="30"/>
      <c r="D124" s="144">
        <f>SUM(D125:D129)</f>
        <v>0</v>
      </c>
      <c r="E124" s="32"/>
    </row>
    <row r="125" spans="1:5" x14ac:dyDescent="0.25">
      <c r="A125" s="34" t="s">
        <v>417</v>
      </c>
      <c r="B125" s="35">
        <v>62110</v>
      </c>
      <c r="C125" s="30"/>
      <c r="D125" s="334"/>
      <c r="E125" s="32"/>
    </row>
    <row r="126" spans="1:5" x14ac:dyDescent="0.25">
      <c r="A126" s="34" t="s">
        <v>418</v>
      </c>
      <c r="B126" s="35">
        <v>62120</v>
      </c>
      <c r="C126" s="30"/>
      <c r="D126" s="323"/>
      <c r="E126" s="32"/>
    </row>
    <row r="127" spans="1:5" x14ac:dyDescent="0.25">
      <c r="A127" s="34" t="s">
        <v>419</v>
      </c>
      <c r="B127" s="35">
        <v>62140</v>
      </c>
      <c r="C127" s="30"/>
      <c r="D127" s="323"/>
      <c r="E127" s="32"/>
    </row>
    <row r="128" spans="1:5" x14ac:dyDescent="0.25">
      <c r="A128" s="34" t="s">
        <v>420</v>
      </c>
      <c r="B128" s="35">
        <v>62150</v>
      </c>
      <c r="C128" s="30"/>
      <c r="D128" s="334"/>
      <c r="E128" s="32"/>
    </row>
    <row r="129" spans="1:5" x14ac:dyDescent="0.25">
      <c r="A129" s="34" t="s">
        <v>421</v>
      </c>
      <c r="B129" s="35">
        <v>62170</v>
      </c>
      <c r="C129" s="30"/>
      <c r="D129" s="323"/>
      <c r="E129" s="32"/>
    </row>
    <row r="130" spans="1:5" x14ac:dyDescent="0.25">
      <c r="A130" s="92" t="s">
        <v>446</v>
      </c>
      <c r="B130" s="29">
        <v>623</v>
      </c>
      <c r="C130" s="30"/>
      <c r="D130" s="144">
        <f>SUM(D131:D133)</f>
        <v>0</v>
      </c>
      <c r="E130" s="32"/>
    </row>
    <row r="131" spans="1:5" x14ac:dyDescent="0.25">
      <c r="A131" s="19" t="s">
        <v>576</v>
      </c>
      <c r="B131" s="33">
        <v>62310</v>
      </c>
      <c r="C131" s="30"/>
      <c r="D131" s="334"/>
      <c r="E131" s="32"/>
    </row>
    <row r="132" spans="1:5" x14ac:dyDescent="0.25">
      <c r="A132" s="19" t="s">
        <v>447</v>
      </c>
      <c r="B132" s="33">
        <v>62320</v>
      </c>
      <c r="C132" s="30"/>
      <c r="D132" s="323"/>
      <c r="E132" s="32"/>
    </row>
    <row r="133" spans="1:5" x14ac:dyDescent="0.25">
      <c r="A133" s="19" t="s">
        <v>448</v>
      </c>
      <c r="B133" s="33">
        <v>62340</v>
      </c>
      <c r="C133" s="30"/>
      <c r="D133" s="334"/>
      <c r="E133" s="32"/>
    </row>
    <row r="134" spans="1:5" x14ac:dyDescent="0.25">
      <c r="A134" s="92" t="s">
        <v>449</v>
      </c>
      <c r="B134" s="29">
        <v>624</v>
      </c>
      <c r="C134" s="30"/>
      <c r="D134" s="146">
        <f>SUM(D135:D136)</f>
        <v>0</v>
      </c>
      <c r="E134" s="32"/>
    </row>
    <row r="135" spans="1:5" x14ac:dyDescent="0.25">
      <c r="A135" s="34" t="s">
        <v>450</v>
      </c>
      <c r="B135" s="35">
        <v>62410</v>
      </c>
      <c r="C135" s="30"/>
      <c r="D135" s="334"/>
      <c r="E135" s="32"/>
    </row>
    <row r="136" spans="1:5" x14ac:dyDescent="0.25">
      <c r="A136" s="34" t="s">
        <v>451</v>
      </c>
      <c r="B136" s="35">
        <v>62440</v>
      </c>
      <c r="C136" s="30"/>
      <c r="D136" s="323"/>
      <c r="E136" s="32"/>
    </row>
    <row r="137" spans="1:5" x14ac:dyDescent="0.25">
      <c r="A137" s="92" t="s">
        <v>452</v>
      </c>
      <c r="B137" s="29">
        <v>625</v>
      </c>
      <c r="C137" s="30"/>
      <c r="D137" s="146">
        <f>SUM(D138:D142)</f>
        <v>0</v>
      </c>
      <c r="E137" s="32"/>
    </row>
    <row r="138" spans="1:5" x14ac:dyDescent="0.25">
      <c r="A138" s="34" t="s">
        <v>453</v>
      </c>
      <c r="B138" s="35">
        <v>62510</v>
      </c>
      <c r="C138" s="30"/>
      <c r="D138" s="334"/>
      <c r="E138" s="32"/>
    </row>
    <row r="139" spans="1:5" x14ac:dyDescent="0.25">
      <c r="A139" s="34" t="s">
        <v>454</v>
      </c>
      <c r="B139" s="35">
        <v>62520</v>
      </c>
      <c r="C139" s="30"/>
      <c r="D139" s="323"/>
      <c r="E139" s="32"/>
    </row>
    <row r="140" spans="1:5" x14ac:dyDescent="0.25">
      <c r="A140" s="34" t="s">
        <v>455</v>
      </c>
      <c r="B140" s="35">
        <v>62540</v>
      </c>
      <c r="C140" s="30"/>
      <c r="D140" s="323"/>
      <c r="E140" s="32"/>
    </row>
    <row r="141" spans="1:5" x14ac:dyDescent="0.25">
      <c r="A141" s="34" t="s">
        <v>456</v>
      </c>
      <c r="B141" s="35">
        <v>62550</v>
      </c>
      <c r="C141" s="30"/>
      <c r="D141" s="334"/>
      <c r="E141" s="32"/>
    </row>
    <row r="142" spans="1:5" x14ac:dyDescent="0.25">
      <c r="A142" s="34" t="s">
        <v>457</v>
      </c>
      <c r="B142" s="35">
        <v>62560</v>
      </c>
      <c r="C142" s="30"/>
      <c r="D142" s="323"/>
      <c r="E142" s="32"/>
    </row>
    <row r="143" spans="1:5" x14ac:dyDescent="0.25">
      <c r="A143" s="92" t="s">
        <v>104</v>
      </c>
      <c r="B143" s="29">
        <v>626</v>
      </c>
      <c r="C143" s="30"/>
      <c r="D143" s="146">
        <f>SUM(D144:D145)</f>
        <v>0</v>
      </c>
      <c r="E143" s="32"/>
    </row>
    <row r="144" spans="1:5" x14ac:dyDescent="0.25">
      <c r="A144" s="34" t="s">
        <v>458</v>
      </c>
      <c r="B144" s="35">
        <v>62610</v>
      </c>
      <c r="C144" s="30"/>
      <c r="D144" s="334"/>
      <c r="E144" s="32"/>
    </row>
    <row r="145" spans="1:5" x14ac:dyDescent="0.25">
      <c r="A145" s="34" t="s">
        <v>459</v>
      </c>
      <c r="B145" s="35">
        <v>62620</v>
      </c>
      <c r="C145" s="30"/>
      <c r="D145" s="323"/>
      <c r="E145" s="32"/>
    </row>
    <row r="146" spans="1:5" x14ac:dyDescent="0.25">
      <c r="A146" s="92" t="s">
        <v>460</v>
      </c>
      <c r="B146" s="29">
        <v>627</v>
      </c>
      <c r="C146" s="30"/>
      <c r="D146" s="146">
        <f>SUM(D147:D148)</f>
        <v>0</v>
      </c>
      <c r="E146" s="32"/>
    </row>
    <row r="147" spans="1:5" x14ac:dyDescent="0.25">
      <c r="A147" s="34" t="s">
        <v>461</v>
      </c>
      <c r="B147" s="35">
        <v>62710</v>
      </c>
      <c r="C147" s="30"/>
      <c r="D147" s="334"/>
      <c r="E147" s="32"/>
    </row>
    <row r="148" spans="1:5" x14ac:dyDescent="0.25">
      <c r="A148" s="34" t="s">
        <v>462</v>
      </c>
      <c r="B148" s="35">
        <v>62720</v>
      </c>
      <c r="C148" s="30"/>
      <c r="D148" s="323"/>
      <c r="E148" s="32"/>
    </row>
    <row r="149" spans="1:5" x14ac:dyDescent="0.25">
      <c r="A149" s="92" t="s">
        <v>463</v>
      </c>
      <c r="B149" s="29">
        <v>628</v>
      </c>
      <c r="C149" s="30"/>
      <c r="D149" s="146">
        <f>SUM(D150:D151)</f>
        <v>0</v>
      </c>
      <c r="E149" s="32"/>
    </row>
    <row r="150" spans="1:5" x14ac:dyDescent="0.25">
      <c r="A150" s="34" t="s">
        <v>464</v>
      </c>
      <c r="B150" s="35">
        <v>62810</v>
      </c>
      <c r="C150" s="30"/>
      <c r="D150" s="334"/>
      <c r="E150" s="32"/>
    </row>
    <row r="151" spans="1:5" x14ac:dyDescent="0.25">
      <c r="A151" s="34" t="s">
        <v>465</v>
      </c>
      <c r="B151" s="35">
        <v>62820</v>
      </c>
      <c r="C151" s="30"/>
      <c r="D151" s="323"/>
      <c r="E151" s="32"/>
    </row>
    <row r="152" spans="1:5" x14ac:dyDescent="0.25">
      <c r="A152" s="51"/>
      <c r="B152" s="35"/>
      <c r="C152" s="30"/>
      <c r="D152" s="145"/>
      <c r="E152" s="32"/>
    </row>
    <row r="153" spans="1:5" x14ac:dyDescent="0.25">
      <c r="A153" s="51"/>
      <c r="B153" s="35"/>
      <c r="C153" s="30"/>
      <c r="D153" s="145"/>
      <c r="E153" s="32"/>
    </row>
    <row r="154" spans="1:5" x14ac:dyDescent="0.25">
      <c r="A154" s="51"/>
      <c r="B154" s="35"/>
      <c r="C154" s="30"/>
      <c r="D154" s="145"/>
      <c r="E154" s="32"/>
    </row>
    <row r="155" spans="1:5" x14ac:dyDescent="0.25">
      <c r="A155" s="51"/>
      <c r="B155" s="35"/>
      <c r="C155" s="30"/>
      <c r="D155" s="30"/>
      <c r="E155" s="32"/>
    </row>
    <row r="156" spans="1:5" x14ac:dyDescent="0.25">
      <c r="A156" s="17" t="s">
        <v>466</v>
      </c>
      <c r="B156" s="29">
        <v>63</v>
      </c>
      <c r="C156" s="30"/>
      <c r="D156" s="31">
        <f>SUM(D158+D165+D167)</f>
        <v>0</v>
      </c>
      <c r="E156" s="32"/>
    </row>
    <row r="157" spans="1:5" x14ac:dyDescent="0.25">
      <c r="A157" s="17"/>
      <c r="B157" s="35"/>
      <c r="C157" s="30"/>
      <c r="D157" s="30"/>
      <c r="E157" s="32"/>
    </row>
    <row r="158" spans="1:5" x14ac:dyDescent="0.25">
      <c r="A158" s="92" t="s">
        <v>467</v>
      </c>
      <c r="B158" s="29">
        <v>630</v>
      </c>
      <c r="C158" s="30"/>
      <c r="D158" s="146">
        <f>SUM(D159:D164)</f>
        <v>0</v>
      </c>
      <c r="E158" s="32"/>
    </row>
    <row r="159" spans="1:5" x14ac:dyDescent="0.25">
      <c r="A159" s="51" t="s">
        <v>468</v>
      </c>
      <c r="B159" s="35">
        <v>63000</v>
      </c>
      <c r="C159" s="30"/>
      <c r="D159" s="324"/>
      <c r="E159" s="32"/>
    </row>
    <row r="160" spans="1:5" x14ac:dyDescent="0.25">
      <c r="A160" s="51" t="s">
        <v>612</v>
      </c>
      <c r="B160" s="35">
        <v>63010</v>
      </c>
      <c r="C160" s="30"/>
      <c r="D160" s="323"/>
      <c r="E160" s="32"/>
    </row>
    <row r="161" spans="1:5" x14ac:dyDescent="0.25">
      <c r="A161" s="51" t="s">
        <v>613</v>
      </c>
      <c r="B161" s="35">
        <v>63020</v>
      </c>
      <c r="C161" s="30"/>
      <c r="D161" s="323"/>
      <c r="E161" s="32"/>
    </row>
    <row r="162" spans="1:5" x14ac:dyDescent="0.25">
      <c r="A162" s="51" t="s">
        <v>614</v>
      </c>
      <c r="B162" s="35">
        <v>63030</v>
      </c>
      <c r="C162" s="30"/>
      <c r="D162" s="323"/>
      <c r="E162" s="32"/>
    </row>
    <row r="163" spans="1:5" x14ac:dyDescent="0.25">
      <c r="A163" s="51" t="s">
        <v>615</v>
      </c>
      <c r="B163" s="35">
        <v>63040</v>
      </c>
      <c r="C163" s="30"/>
      <c r="D163" s="323"/>
      <c r="E163" s="32"/>
    </row>
    <row r="164" spans="1:5" x14ac:dyDescent="0.25">
      <c r="A164" s="51" t="s">
        <v>616</v>
      </c>
      <c r="B164" s="35">
        <v>63050</v>
      </c>
      <c r="C164" s="30"/>
      <c r="D164" s="323"/>
      <c r="E164" s="32"/>
    </row>
    <row r="165" spans="1:5" x14ac:dyDescent="0.25">
      <c r="A165" s="92" t="s">
        <v>469</v>
      </c>
      <c r="B165" s="29">
        <v>631</v>
      </c>
      <c r="C165" s="30"/>
      <c r="D165" s="146">
        <f>SUM(D166)</f>
        <v>0</v>
      </c>
      <c r="E165" s="32"/>
    </row>
    <row r="166" spans="1:5" x14ac:dyDescent="0.25">
      <c r="A166" s="51" t="s">
        <v>470</v>
      </c>
      <c r="B166" s="35">
        <v>63110</v>
      </c>
      <c r="C166" s="30"/>
      <c r="D166" s="324"/>
      <c r="E166" s="32"/>
    </row>
    <row r="167" spans="1:5" x14ac:dyDescent="0.25">
      <c r="A167" s="92" t="s">
        <v>471</v>
      </c>
      <c r="B167" s="29">
        <v>635</v>
      </c>
      <c r="C167" s="30"/>
      <c r="D167" s="145">
        <f>SUM(D168:D171)</f>
        <v>0</v>
      </c>
      <c r="E167" s="32"/>
    </row>
    <row r="168" spans="1:5" x14ac:dyDescent="0.25">
      <c r="A168" s="18" t="s">
        <v>617</v>
      </c>
      <c r="B168" s="33">
        <v>63500</v>
      </c>
      <c r="C168" s="30"/>
      <c r="D168" s="322"/>
      <c r="E168" s="32"/>
    </row>
    <row r="169" spans="1:5" x14ac:dyDescent="0.25">
      <c r="A169" s="18" t="s">
        <v>472</v>
      </c>
      <c r="B169" s="33">
        <v>63510</v>
      </c>
      <c r="C169" s="30"/>
      <c r="D169" s="323"/>
      <c r="E169" s="32"/>
    </row>
    <row r="170" spans="1:5" x14ac:dyDescent="0.25">
      <c r="A170" s="18" t="s">
        <v>473</v>
      </c>
      <c r="B170" s="33">
        <v>63520</v>
      </c>
      <c r="C170" s="30"/>
      <c r="D170" s="323"/>
      <c r="E170" s="32"/>
    </row>
    <row r="171" spans="1:5" x14ac:dyDescent="0.25">
      <c r="A171" s="18" t="s">
        <v>474</v>
      </c>
      <c r="B171" s="33">
        <v>63530</v>
      </c>
      <c r="C171" s="30"/>
      <c r="D171" s="323"/>
      <c r="E171" s="32"/>
    </row>
    <row r="172" spans="1:5" x14ac:dyDescent="0.25">
      <c r="A172" s="92"/>
      <c r="B172" s="33"/>
      <c r="C172" s="30"/>
      <c r="D172" s="145"/>
      <c r="E172" s="32"/>
    </row>
    <row r="173" spans="1:5" x14ac:dyDescent="0.25">
      <c r="A173" s="17" t="s">
        <v>475</v>
      </c>
      <c r="B173" s="29">
        <v>64</v>
      </c>
      <c r="C173" s="30"/>
      <c r="D173" s="31">
        <f>SUM(D175+D180+D189+D191)</f>
        <v>0</v>
      </c>
      <c r="E173" s="32"/>
    </row>
    <row r="174" spans="1:5" x14ac:dyDescent="0.25">
      <c r="A174" s="17"/>
      <c r="B174" s="29"/>
      <c r="C174" s="30"/>
      <c r="D174" s="30"/>
      <c r="E174" s="32"/>
    </row>
    <row r="175" spans="1:5" x14ac:dyDescent="0.25">
      <c r="A175" s="92" t="s">
        <v>476</v>
      </c>
      <c r="B175" s="29">
        <v>640</v>
      </c>
      <c r="C175" s="30"/>
      <c r="D175" s="146">
        <f>SUM(D176:D179)</f>
        <v>0</v>
      </c>
      <c r="E175" s="32"/>
    </row>
    <row r="176" spans="1:5" x14ac:dyDescent="0.25">
      <c r="A176" s="18" t="s">
        <v>477</v>
      </c>
      <c r="B176" s="33">
        <v>64000</v>
      </c>
      <c r="C176" s="30"/>
      <c r="D176" s="322"/>
      <c r="E176" s="32"/>
    </row>
    <row r="177" spans="1:5" x14ac:dyDescent="0.25">
      <c r="A177" s="18" t="s">
        <v>478</v>
      </c>
      <c r="B177" s="33">
        <v>64010</v>
      </c>
      <c r="C177" s="30"/>
      <c r="D177" s="323"/>
      <c r="E177" s="32"/>
    </row>
    <row r="178" spans="1:5" x14ac:dyDescent="0.25">
      <c r="A178" s="18" t="s">
        <v>479</v>
      </c>
      <c r="B178" s="33">
        <v>64020</v>
      </c>
      <c r="C178" s="30"/>
      <c r="D178" s="323"/>
      <c r="E178" s="32"/>
    </row>
    <row r="179" spans="1:5" x14ac:dyDescent="0.25">
      <c r="A179" s="18" t="s">
        <v>480</v>
      </c>
      <c r="B179" s="35">
        <v>64030</v>
      </c>
      <c r="C179" s="30"/>
      <c r="D179" s="322"/>
      <c r="E179" s="32"/>
    </row>
    <row r="180" spans="1:5" x14ac:dyDescent="0.25">
      <c r="A180" s="92" t="s">
        <v>481</v>
      </c>
      <c r="B180" s="29">
        <v>642</v>
      </c>
      <c r="C180" s="30"/>
      <c r="D180" s="147">
        <f>SUM(D181:D188)</f>
        <v>0</v>
      </c>
      <c r="E180" s="32"/>
    </row>
    <row r="181" spans="1:5" x14ac:dyDescent="0.25">
      <c r="A181" s="18" t="s">
        <v>482</v>
      </c>
      <c r="B181" s="33">
        <v>64260</v>
      </c>
      <c r="C181" s="30"/>
      <c r="D181" s="322"/>
      <c r="E181" s="32"/>
    </row>
    <row r="182" spans="1:5" x14ac:dyDescent="0.25">
      <c r="A182" s="18" t="s">
        <v>483</v>
      </c>
      <c r="B182" s="33">
        <v>64262</v>
      </c>
      <c r="C182" s="30"/>
      <c r="D182" s="323"/>
      <c r="E182" s="32"/>
    </row>
    <row r="183" spans="1:5" x14ac:dyDescent="0.25">
      <c r="A183" s="18" t="s">
        <v>484</v>
      </c>
      <c r="B183" s="33">
        <v>64264</v>
      </c>
      <c r="C183" s="30"/>
      <c r="D183" s="322"/>
      <c r="E183" s="32"/>
    </row>
    <row r="184" spans="1:5" x14ac:dyDescent="0.25">
      <c r="A184" s="18" t="s">
        <v>485</v>
      </c>
      <c r="B184" s="33">
        <v>64265</v>
      </c>
      <c r="C184" s="30"/>
      <c r="D184" s="323"/>
      <c r="E184" s="32"/>
    </row>
    <row r="185" spans="1:5" x14ac:dyDescent="0.25">
      <c r="A185" s="18" t="s">
        <v>618</v>
      </c>
      <c r="B185" s="33">
        <v>64266</v>
      </c>
      <c r="C185" s="30"/>
      <c r="D185" s="323"/>
      <c r="E185" s="32"/>
    </row>
    <row r="186" spans="1:5" x14ac:dyDescent="0.25">
      <c r="A186" s="18" t="s">
        <v>486</v>
      </c>
      <c r="B186" s="35">
        <v>64200</v>
      </c>
      <c r="C186" s="30"/>
      <c r="D186" s="322"/>
      <c r="E186" s="32"/>
    </row>
    <row r="187" spans="1:5" x14ac:dyDescent="0.25">
      <c r="A187" s="18" t="s">
        <v>487</v>
      </c>
      <c r="B187" s="35">
        <v>64201</v>
      </c>
      <c r="C187" s="30"/>
      <c r="D187" s="323"/>
      <c r="E187" s="32"/>
    </row>
    <row r="188" spans="1:5" x14ac:dyDescent="0.25">
      <c r="A188" s="18" t="s">
        <v>488</v>
      </c>
      <c r="B188" s="35">
        <v>64210</v>
      </c>
      <c r="C188" s="30"/>
      <c r="D188" s="323"/>
      <c r="E188" s="32"/>
    </row>
    <row r="189" spans="1:5" x14ac:dyDescent="0.25">
      <c r="A189" s="92" t="s">
        <v>489</v>
      </c>
      <c r="B189" s="29">
        <v>643</v>
      </c>
      <c r="C189" s="30"/>
      <c r="D189" s="146">
        <f>SUM(D190)</f>
        <v>0</v>
      </c>
      <c r="E189" s="32"/>
    </row>
    <row r="190" spans="1:5" x14ac:dyDescent="0.25">
      <c r="A190" s="18" t="s">
        <v>490</v>
      </c>
      <c r="B190" s="35">
        <v>64300</v>
      </c>
      <c r="C190" s="30"/>
      <c r="D190" s="322"/>
      <c r="E190" s="32"/>
    </row>
    <row r="191" spans="1:5" x14ac:dyDescent="0.25">
      <c r="A191" s="92" t="s">
        <v>491</v>
      </c>
      <c r="B191" s="29">
        <v>646</v>
      </c>
      <c r="C191" s="30"/>
      <c r="D191" s="146">
        <f>SUM(D192:D193)</f>
        <v>0</v>
      </c>
      <c r="E191" s="32"/>
    </row>
    <row r="192" spans="1:5" x14ac:dyDescent="0.25">
      <c r="A192" s="18" t="s">
        <v>492</v>
      </c>
      <c r="B192" s="33">
        <v>64600</v>
      </c>
      <c r="C192" s="148"/>
      <c r="D192" s="324"/>
      <c r="E192" s="32"/>
    </row>
    <row r="193" spans="1:5" x14ac:dyDescent="0.25">
      <c r="A193" s="18" t="s">
        <v>493</v>
      </c>
      <c r="B193" s="33">
        <v>64610</v>
      </c>
      <c r="C193" s="148"/>
      <c r="D193" s="323"/>
      <c r="E193" s="32"/>
    </row>
    <row r="194" spans="1:5" x14ac:dyDescent="0.25">
      <c r="A194" s="92"/>
      <c r="B194" s="29"/>
      <c r="C194" s="30"/>
      <c r="D194" s="145"/>
      <c r="E194" s="32"/>
    </row>
    <row r="195" spans="1:5" x14ac:dyDescent="0.25">
      <c r="A195" s="17" t="s">
        <v>139</v>
      </c>
      <c r="B195" s="29">
        <v>65</v>
      </c>
      <c r="C195" s="30"/>
      <c r="D195" s="331"/>
      <c r="E195" s="32"/>
    </row>
    <row r="196" spans="1:5" x14ac:dyDescent="0.25">
      <c r="A196" s="17"/>
      <c r="B196" s="29"/>
      <c r="C196" s="30"/>
      <c r="D196" s="343"/>
      <c r="E196" s="32"/>
    </row>
    <row r="197" spans="1:5" x14ac:dyDescent="0.25">
      <c r="A197" s="17" t="s">
        <v>39</v>
      </c>
      <c r="B197" s="29">
        <v>66</v>
      </c>
      <c r="C197" s="30"/>
      <c r="D197" s="331"/>
      <c r="E197" s="32"/>
    </row>
    <row r="198" spans="1:5" x14ac:dyDescent="0.25">
      <c r="A198" s="17"/>
      <c r="B198" s="29"/>
      <c r="C198" s="30"/>
      <c r="D198" s="30"/>
      <c r="E198" s="32"/>
    </row>
    <row r="199" spans="1:5" x14ac:dyDescent="0.25">
      <c r="A199" s="17"/>
      <c r="B199" s="29"/>
      <c r="C199" s="30"/>
      <c r="D199" s="30"/>
      <c r="E199" s="32"/>
    </row>
    <row r="200" spans="1:5" ht="21" customHeight="1" thickBot="1" x14ac:dyDescent="0.3">
      <c r="A200" s="37" t="s">
        <v>114</v>
      </c>
      <c r="B200" s="271">
        <v>6</v>
      </c>
      <c r="C200" s="39"/>
      <c r="D200" s="40">
        <f>D3+D17+D116+D156+D173+D195+D197</f>
        <v>0</v>
      </c>
      <c r="E200" s="41"/>
    </row>
    <row r="201" spans="1:5" ht="21" customHeight="1" thickTop="1" x14ac:dyDescent="0.25">
      <c r="A201" s="37"/>
      <c r="B201" s="152"/>
      <c r="C201" s="30"/>
      <c r="D201" s="30"/>
      <c r="E201" s="45"/>
    </row>
    <row r="202" spans="1:5" ht="21" customHeight="1" x14ac:dyDescent="0.25">
      <c r="A202" s="37"/>
      <c r="B202" s="152"/>
      <c r="C202" s="30"/>
      <c r="D202" s="30"/>
      <c r="E202" s="45"/>
    </row>
    <row r="203" spans="1:5" ht="21" customHeight="1" x14ac:dyDescent="0.25">
      <c r="A203" s="37"/>
      <c r="B203" s="152"/>
      <c r="C203" s="30"/>
      <c r="D203" s="30"/>
      <c r="E203" s="45"/>
    </row>
    <row r="204" spans="1:5" ht="21" customHeight="1" x14ac:dyDescent="0.25">
      <c r="A204" s="37"/>
      <c r="B204" s="152"/>
      <c r="C204" s="30"/>
      <c r="D204" s="30"/>
      <c r="E204" s="45"/>
    </row>
    <row r="205" spans="1:5" ht="21" customHeight="1" x14ac:dyDescent="0.25">
      <c r="A205" s="37"/>
      <c r="B205" s="152"/>
      <c r="C205" s="30"/>
      <c r="D205" s="30"/>
      <c r="E205" s="45"/>
    </row>
    <row r="206" spans="1:5" ht="21" customHeight="1" x14ac:dyDescent="0.25">
      <c r="A206" s="37"/>
      <c r="B206" s="152"/>
      <c r="C206" s="30"/>
      <c r="D206" s="30"/>
      <c r="E206" s="45"/>
    </row>
    <row r="207" spans="1:5" ht="21" customHeight="1" x14ac:dyDescent="0.25">
      <c r="A207" s="37"/>
      <c r="B207" s="152"/>
      <c r="C207" s="30"/>
      <c r="D207" s="30"/>
      <c r="E207" s="45"/>
    </row>
    <row r="208" spans="1:5" ht="21" customHeight="1" x14ac:dyDescent="0.25">
      <c r="A208" s="37"/>
      <c r="B208" s="152"/>
      <c r="C208" s="30"/>
      <c r="D208" s="30"/>
      <c r="E208" s="45"/>
    </row>
    <row r="209" spans="1:5" ht="21" customHeight="1" x14ac:dyDescent="0.25">
      <c r="A209" s="37"/>
      <c r="B209" s="152"/>
      <c r="C209" s="30"/>
      <c r="D209" s="30"/>
      <c r="E209" s="45"/>
    </row>
    <row r="210" spans="1:5" ht="21" customHeight="1" x14ac:dyDescent="0.25">
      <c r="A210" s="37"/>
      <c r="B210" s="152"/>
      <c r="C210" s="30"/>
      <c r="D210" s="30"/>
      <c r="E210" s="45"/>
    </row>
    <row r="211" spans="1:5" ht="21" customHeight="1" x14ac:dyDescent="0.25">
      <c r="A211" s="37"/>
      <c r="B211" s="152"/>
      <c r="C211" s="30"/>
      <c r="D211" s="30"/>
      <c r="E211" s="45"/>
    </row>
    <row r="212" spans="1:5" ht="21" customHeight="1" x14ac:dyDescent="0.25">
      <c r="A212" s="37"/>
      <c r="B212" s="152"/>
      <c r="C212" s="30"/>
      <c r="D212" s="30"/>
      <c r="E212" s="45"/>
    </row>
    <row r="213" spans="1:5" ht="21" customHeight="1" x14ac:dyDescent="0.25">
      <c r="A213" s="1"/>
      <c r="B213" s="1"/>
      <c r="C213" s="7"/>
      <c r="D213" s="30"/>
      <c r="E213" s="45"/>
    </row>
    <row r="214" spans="1:5" ht="21" customHeight="1" x14ac:dyDescent="0.25">
      <c r="A214" s="201"/>
      <c r="B214" s="1"/>
      <c r="C214" s="8"/>
      <c r="D214" s="30"/>
      <c r="E214" s="45"/>
    </row>
    <row r="215" spans="1:5" ht="13.8" thickBot="1" x14ac:dyDescent="0.3">
      <c r="A215" t="s">
        <v>541</v>
      </c>
      <c r="B215" s="42" t="s">
        <v>45</v>
      </c>
      <c r="C215" s="397" t="s">
        <v>134</v>
      </c>
      <c r="D215" s="398"/>
      <c r="E215" s="399"/>
    </row>
    <row r="216" spans="1:5" ht="13.8" thickTop="1" x14ac:dyDescent="0.25">
      <c r="B216" s="25"/>
      <c r="C216" s="27"/>
      <c r="D216" s="43"/>
      <c r="E216" s="44"/>
    </row>
    <row r="217" spans="1:5" x14ac:dyDescent="0.25">
      <c r="A217" s="17" t="s">
        <v>494</v>
      </c>
      <c r="B217" s="29">
        <v>70</v>
      </c>
      <c r="C217" s="45"/>
      <c r="D217" s="331">
        <f>D219+D221+D236</f>
        <v>0</v>
      </c>
      <c r="E217" s="46"/>
    </row>
    <row r="218" spans="1:5" x14ac:dyDescent="0.25">
      <c r="A218" s="34"/>
      <c r="B218" s="35"/>
      <c r="C218" s="45"/>
      <c r="D218" s="30"/>
      <c r="E218" s="46"/>
    </row>
    <row r="219" spans="1:5" x14ac:dyDescent="0.25">
      <c r="A219" s="92" t="s">
        <v>495</v>
      </c>
      <c r="B219" s="29">
        <v>701</v>
      </c>
      <c r="C219" s="30"/>
      <c r="D219" s="146">
        <f>D220</f>
        <v>0</v>
      </c>
      <c r="E219" s="46"/>
    </row>
    <row r="220" spans="1:5" x14ac:dyDescent="0.25">
      <c r="A220" s="51" t="s">
        <v>496</v>
      </c>
      <c r="B220" s="35">
        <v>70150</v>
      </c>
      <c r="C220" s="30"/>
      <c r="D220" s="322"/>
      <c r="E220" s="46"/>
    </row>
    <row r="221" spans="1:5" x14ac:dyDescent="0.25">
      <c r="A221" s="92" t="s">
        <v>494</v>
      </c>
      <c r="B221" s="29">
        <v>702</v>
      </c>
      <c r="C221" s="30"/>
      <c r="D221" s="146">
        <f>SUM(D222:D235)</f>
        <v>0</v>
      </c>
      <c r="E221" s="46"/>
    </row>
    <row r="222" spans="1:5" x14ac:dyDescent="0.25">
      <c r="A222" s="51" t="s">
        <v>497</v>
      </c>
      <c r="B222" s="35">
        <v>70200</v>
      </c>
      <c r="C222" s="30"/>
      <c r="D222" s="336"/>
      <c r="E222" s="46"/>
    </row>
    <row r="223" spans="1:5" x14ac:dyDescent="0.25">
      <c r="A223" s="51" t="s">
        <v>619</v>
      </c>
      <c r="B223" s="35">
        <v>70210</v>
      </c>
      <c r="C223" s="30"/>
      <c r="D223" s="336"/>
      <c r="E223" s="46"/>
    </row>
    <row r="224" spans="1:5" x14ac:dyDescent="0.25">
      <c r="A224" s="51" t="s">
        <v>498</v>
      </c>
      <c r="B224" s="35">
        <v>70211</v>
      </c>
      <c r="C224" s="30"/>
      <c r="D224" s="336"/>
      <c r="E224" s="46"/>
    </row>
    <row r="225" spans="1:5" x14ac:dyDescent="0.25">
      <c r="A225" s="51" t="s">
        <v>620</v>
      </c>
      <c r="B225" s="35">
        <v>70212</v>
      </c>
      <c r="C225" s="30"/>
      <c r="D225" s="336"/>
      <c r="E225" s="46"/>
    </row>
    <row r="226" spans="1:5" x14ac:dyDescent="0.25">
      <c r="A226" s="51" t="s">
        <v>499</v>
      </c>
      <c r="B226" s="35">
        <v>70220</v>
      </c>
      <c r="C226" s="30"/>
      <c r="D226" s="336"/>
      <c r="E226" s="46"/>
    </row>
    <row r="227" spans="1:5" x14ac:dyDescent="0.25">
      <c r="A227" s="51" t="s">
        <v>500</v>
      </c>
      <c r="B227" s="35">
        <v>70222</v>
      </c>
      <c r="C227" s="30"/>
      <c r="D227" s="336"/>
      <c r="E227" s="46"/>
    </row>
    <row r="228" spans="1:5" x14ac:dyDescent="0.25">
      <c r="A228" s="51" t="s">
        <v>501</v>
      </c>
      <c r="B228" s="35">
        <v>70230</v>
      </c>
      <c r="C228" s="30"/>
      <c r="D228" s="336"/>
      <c r="E228" s="46"/>
    </row>
    <row r="229" spans="1:5" x14ac:dyDescent="0.25">
      <c r="A229" s="51" t="s">
        <v>502</v>
      </c>
      <c r="B229" s="35">
        <v>70231</v>
      </c>
      <c r="C229" s="30"/>
      <c r="D229" s="336"/>
      <c r="E229" s="46"/>
    </row>
    <row r="230" spans="1:5" x14ac:dyDescent="0.25">
      <c r="A230" s="51" t="s">
        <v>503</v>
      </c>
      <c r="B230" s="35">
        <v>70240</v>
      </c>
      <c r="C230" s="30"/>
      <c r="D230" s="336"/>
      <c r="E230" s="46"/>
    </row>
    <row r="231" spans="1:5" x14ac:dyDescent="0.25">
      <c r="A231" s="51" t="s">
        <v>504</v>
      </c>
      <c r="B231" s="35">
        <v>70250</v>
      </c>
      <c r="C231" s="30"/>
      <c r="D231" s="336"/>
      <c r="E231" s="46"/>
    </row>
    <row r="232" spans="1:5" x14ac:dyDescent="0.25">
      <c r="A232" s="51" t="s">
        <v>505</v>
      </c>
      <c r="B232" s="35">
        <v>70251</v>
      </c>
      <c r="C232" s="30"/>
      <c r="D232" s="336"/>
      <c r="E232" s="46"/>
    </row>
    <row r="233" spans="1:5" x14ac:dyDescent="0.25">
      <c r="A233" s="51" t="s">
        <v>506</v>
      </c>
      <c r="B233" s="35">
        <v>70252</v>
      </c>
      <c r="C233" s="30"/>
      <c r="D233" s="336"/>
      <c r="E233" s="46"/>
    </row>
    <row r="234" spans="1:5" x14ac:dyDescent="0.25">
      <c r="A234" s="51" t="s">
        <v>507</v>
      </c>
      <c r="B234" s="35">
        <v>70270</v>
      </c>
      <c r="C234" s="30"/>
      <c r="D234" s="336"/>
      <c r="E234" s="46"/>
    </row>
    <row r="235" spans="1:5" x14ac:dyDescent="0.25">
      <c r="A235" s="51" t="s">
        <v>508</v>
      </c>
      <c r="B235" s="35">
        <v>70280</v>
      </c>
      <c r="C235" s="30"/>
      <c r="D235" s="336"/>
      <c r="E235" s="46"/>
    </row>
    <row r="236" spans="1:5" x14ac:dyDescent="0.25">
      <c r="A236" s="92" t="s">
        <v>509</v>
      </c>
      <c r="B236" s="29">
        <v>709</v>
      </c>
      <c r="C236" s="30"/>
      <c r="D236" s="146">
        <f>SUM(D237)</f>
        <v>0</v>
      </c>
      <c r="E236" s="46"/>
    </row>
    <row r="237" spans="1:5" x14ac:dyDescent="0.25">
      <c r="A237" s="51" t="s">
        <v>509</v>
      </c>
      <c r="B237" s="35">
        <v>70900</v>
      </c>
      <c r="C237" s="30"/>
      <c r="D237" s="336"/>
      <c r="E237" s="46"/>
    </row>
    <row r="238" spans="1:5" x14ac:dyDescent="0.25">
      <c r="A238" s="92" t="s">
        <v>510</v>
      </c>
      <c r="B238" s="29">
        <v>710</v>
      </c>
      <c r="C238" s="30"/>
      <c r="D238" s="146">
        <f>SUM(D239:D242)</f>
        <v>0</v>
      </c>
      <c r="E238" s="46"/>
    </row>
    <row r="239" spans="1:5" x14ac:dyDescent="0.25">
      <c r="A239" s="51" t="s">
        <v>511</v>
      </c>
      <c r="B239" s="35">
        <v>71000</v>
      </c>
      <c r="C239" s="30"/>
      <c r="D239" s="336"/>
      <c r="E239" s="46"/>
    </row>
    <row r="240" spans="1:5" x14ac:dyDescent="0.25">
      <c r="A240" s="51" t="s">
        <v>512</v>
      </c>
      <c r="B240" s="35">
        <v>71001</v>
      </c>
      <c r="C240" s="30"/>
      <c r="D240" s="336"/>
      <c r="E240" s="46"/>
    </row>
    <row r="241" spans="1:5" x14ac:dyDescent="0.25">
      <c r="A241" s="51" t="s">
        <v>513</v>
      </c>
      <c r="B241" s="35">
        <v>71050</v>
      </c>
      <c r="C241" s="30"/>
      <c r="D241" s="336"/>
      <c r="E241" s="46"/>
    </row>
    <row r="242" spans="1:5" x14ac:dyDescent="0.25">
      <c r="A242" s="51" t="s">
        <v>514</v>
      </c>
      <c r="B242" s="35">
        <v>71060</v>
      </c>
      <c r="C242" s="30"/>
      <c r="D242" s="336"/>
      <c r="E242" s="46"/>
    </row>
    <row r="243" spans="1:5" x14ac:dyDescent="0.25">
      <c r="A243" s="92" t="s">
        <v>515</v>
      </c>
      <c r="B243" s="29">
        <v>720</v>
      </c>
      <c r="C243" s="30"/>
      <c r="D243" s="337"/>
      <c r="E243" s="46"/>
    </row>
    <row r="244" spans="1:5" x14ac:dyDescent="0.25">
      <c r="A244" s="92" t="s">
        <v>516</v>
      </c>
      <c r="B244" s="29">
        <v>735</v>
      </c>
      <c r="C244" s="30"/>
      <c r="D244" s="146">
        <f>SUM(D245:D246)</f>
        <v>0</v>
      </c>
      <c r="E244" s="46"/>
    </row>
    <row r="245" spans="1:5" x14ac:dyDescent="0.25">
      <c r="A245" s="51" t="s">
        <v>517</v>
      </c>
      <c r="B245" s="35">
        <v>73500</v>
      </c>
      <c r="C245" s="30"/>
      <c r="D245" s="336"/>
      <c r="E245" s="46"/>
    </row>
    <row r="246" spans="1:5" x14ac:dyDescent="0.25">
      <c r="A246" s="51" t="s">
        <v>518</v>
      </c>
      <c r="B246" s="35">
        <v>73501</v>
      </c>
      <c r="C246" s="30"/>
      <c r="D246" s="336"/>
      <c r="E246" s="46"/>
    </row>
    <row r="247" spans="1:5" x14ac:dyDescent="0.25">
      <c r="A247" s="51"/>
      <c r="B247" s="35"/>
      <c r="C247" s="30"/>
      <c r="D247" s="145"/>
      <c r="E247" s="46"/>
    </row>
    <row r="248" spans="1:5" x14ac:dyDescent="0.25">
      <c r="A248" s="17" t="s">
        <v>519</v>
      </c>
      <c r="B248" s="29">
        <v>74</v>
      </c>
      <c r="C248" s="45"/>
      <c r="D248" s="31">
        <f>SUM(D250+D261+D263)</f>
        <v>0</v>
      </c>
      <c r="E248" s="46"/>
    </row>
    <row r="249" spans="1:5" x14ac:dyDescent="0.25">
      <c r="A249" s="17"/>
      <c r="B249" s="35"/>
      <c r="C249" s="45"/>
      <c r="D249" s="30"/>
      <c r="E249" s="46"/>
    </row>
    <row r="250" spans="1:5" x14ac:dyDescent="0.25">
      <c r="A250" s="92" t="s">
        <v>520</v>
      </c>
      <c r="B250" s="29">
        <v>740</v>
      </c>
      <c r="C250" s="30"/>
      <c r="D250" s="146">
        <f>SUM(D251:D260)</f>
        <v>0</v>
      </c>
      <c r="E250" s="46"/>
    </row>
    <row r="251" spans="1:5" x14ac:dyDescent="0.25">
      <c r="A251" s="51" t="s">
        <v>621</v>
      </c>
      <c r="B251" s="35">
        <v>74020</v>
      </c>
      <c r="C251" s="30"/>
      <c r="D251" s="336"/>
      <c r="E251" s="46"/>
    </row>
    <row r="252" spans="1:5" x14ac:dyDescent="0.25">
      <c r="A252" s="51" t="s">
        <v>521</v>
      </c>
      <c r="B252" s="35">
        <v>74021</v>
      </c>
      <c r="C252" s="30"/>
      <c r="D252" s="336"/>
      <c r="E252" s="46"/>
    </row>
    <row r="253" spans="1:5" x14ac:dyDescent="0.25">
      <c r="A253" s="51" t="s">
        <v>522</v>
      </c>
      <c r="B253" s="35">
        <v>74022</v>
      </c>
      <c r="C253" s="30"/>
      <c r="D253" s="336"/>
      <c r="E253" s="46"/>
    </row>
    <row r="254" spans="1:5" x14ac:dyDescent="0.25">
      <c r="A254" s="51" t="s">
        <v>622</v>
      </c>
      <c r="B254" s="35">
        <v>74023</v>
      </c>
      <c r="C254" s="30"/>
      <c r="D254" s="336"/>
      <c r="E254" s="46"/>
    </row>
    <row r="255" spans="1:5" x14ac:dyDescent="0.25">
      <c r="A255" s="51" t="s">
        <v>523</v>
      </c>
      <c r="B255" s="35">
        <v>74024</v>
      </c>
      <c r="C255" s="30"/>
      <c r="D255" s="336"/>
      <c r="E255" s="46"/>
    </row>
    <row r="256" spans="1:5" x14ac:dyDescent="0.25">
      <c r="A256" s="51" t="s">
        <v>524</v>
      </c>
      <c r="B256" s="35">
        <v>74030</v>
      </c>
      <c r="C256" s="30"/>
      <c r="D256" s="336"/>
      <c r="E256" s="46"/>
    </row>
    <row r="257" spans="1:5" x14ac:dyDescent="0.25">
      <c r="A257" s="51" t="s">
        <v>525</v>
      </c>
      <c r="B257" s="35">
        <v>74040</v>
      </c>
      <c r="C257" s="30"/>
      <c r="D257" s="336"/>
      <c r="E257" s="46"/>
    </row>
    <row r="258" spans="1:5" x14ac:dyDescent="0.25">
      <c r="A258" s="51" t="s">
        <v>526</v>
      </c>
      <c r="B258" s="35">
        <v>74050</v>
      </c>
      <c r="C258" s="30"/>
      <c r="D258" s="336"/>
      <c r="E258" s="46"/>
    </row>
    <row r="259" spans="1:5" x14ac:dyDescent="0.25">
      <c r="A259" s="51" t="s">
        <v>527</v>
      </c>
      <c r="B259" s="35">
        <v>74060</v>
      </c>
      <c r="C259" s="30"/>
      <c r="D259" s="336"/>
      <c r="E259" s="46"/>
    </row>
    <row r="260" spans="1:5" x14ac:dyDescent="0.25">
      <c r="A260" s="51" t="s">
        <v>528</v>
      </c>
      <c r="B260" s="35">
        <v>74070</v>
      </c>
      <c r="C260" s="30"/>
      <c r="D260" s="336"/>
      <c r="E260" s="46"/>
    </row>
    <row r="261" spans="1:5" x14ac:dyDescent="0.25">
      <c r="A261" s="92" t="s">
        <v>529</v>
      </c>
      <c r="B261" s="29">
        <v>741</v>
      </c>
      <c r="C261" s="30"/>
      <c r="D261" s="146">
        <f>D262</f>
        <v>0</v>
      </c>
      <c r="E261" s="46"/>
    </row>
    <row r="262" spans="1:5" x14ac:dyDescent="0.25">
      <c r="A262" s="51" t="s">
        <v>530</v>
      </c>
      <c r="B262" s="35">
        <v>74100</v>
      </c>
      <c r="C262" s="30"/>
      <c r="D262" s="336"/>
      <c r="E262" s="46"/>
    </row>
    <row r="263" spans="1:5" x14ac:dyDescent="0.25">
      <c r="A263" s="92" t="s">
        <v>519</v>
      </c>
      <c r="B263" s="29">
        <v>742</v>
      </c>
      <c r="C263" s="30"/>
      <c r="D263" s="146">
        <f>SUM(D264:D272)</f>
        <v>0</v>
      </c>
      <c r="E263" s="46"/>
    </row>
    <row r="264" spans="1:5" x14ac:dyDescent="0.25">
      <c r="A264" s="51" t="s">
        <v>531</v>
      </c>
      <c r="B264" s="35">
        <v>74200</v>
      </c>
      <c r="C264" s="30"/>
      <c r="D264" s="336"/>
      <c r="E264" s="46"/>
    </row>
    <row r="265" spans="1:5" x14ac:dyDescent="0.25">
      <c r="A265" s="51" t="s">
        <v>532</v>
      </c>
      <c r="B265" s="35">
        <v>74201</v>
      </c>
      <c r="C265" s="30"/>
      <c r="D265" s="336"/>
      <c r="E265" s="46"/>
    </row>
    <row r="266" spans="1:5" x14ac:dyDescent="0.25">
      <c r="A266" s="51" t="s">
        <v>533</v>
      </c>
      <c r="B266" s="35">
        <v>74202</v>
      </c>
      <c r="C266" s="30"/>
      <c r="D266" s="336"/>
      <c r="E266" s="46"/>
    </row>
    <row r="267" spans="1:5" x14ac:dyDescent="0.25">
      <c r="A267" s="51" t="s">
        <v>534</v>
      </c>
      <c r="B267" s="35">
        <v>74203</v>
      </c>
      <c r="C267" s="30"/>
      <c r="D267" s="336"/>
      <c r="E267" s="46"/>
    </row>
    <row r="268" spans="1:5" x14ac:dyDescent="0.25">
      <c r="A268" s="51" t="s">
        <v>535</v>
      </c>
      <c r="B268" s="35">
        <v>74204</v>
      </c>
      <c r="C268" s="30"/>
      <c r="D268" s="336"/>
      <c r="E268" s="46"/>
    </row>
    <row r="269" spans="1:5" x14ac:dyDescent="0.25">
      <c r="A269" s="51" t="s">
        <v>536</v>
      </c>
      <c r="B269" s="35">
        <v>74205</v>
      </c>
      <c r="C269" s="30"/>
      <c r="D269" s="336"/>
      <c r="E269" s="46"/>
    </row>
    <row r="270" spans="1:5" x14ac:dyDescent="0.25">
      <c r="A270" s="51" t="s">
        <v>537</v>
      </c>
      <c r="B270" s="35">
        <v>74206</v>
      </c>
      <c r="C270" s="30"/>
      <c r="D270" s="336"/>
      <c r="E270" s="49"/>
    </row>
    <row r="271" spans="1:5" x14ac:dyDescent="0.25">
      <c r="A271" s="51" t="s">
        <v>538</v>
      </c>
      <c r="B271" s="35">
        <v>74207</v>
      </c>
      <c r="C271" s="30"/>
      <c r="D271" s="336"/>
      <c r="E271" s="49"/>
    </row>
    <row r="272" spans="1:5" x14ac:dyDescent="0.25">
      <c r="A272" s="51" t="s">
        <v>539</v>
      </c>
      <c r="B272" s="35">
        <v>74209</v>
      </c>
      <c r="C272" s="30"/>
      <c r="D272" s="336"/>
      <c r="E272" s="49"/>
    </row>
    <row r="273" spans="1:5" x14ac:dyDescent="0.25">
      <c r="A273" s="51"/>
      <c r="B273" s="35"/>
      <c r="C273" s="30"/>
      <c r="D273" s="145"/>
      <c r="E273" s="49"/>
    </row>
    <row r="274" spans="1:5" x14ac:dyDescent="0.25">
      <c r="A274" s="17" t="s">
        <v>540</v>
      </c>
      <c r="B274" s="29">
        <v>75</v>
      </c>
      <c r="C274" s="45"/>
      <c r="D274" s="331"/>
      <c r="E274" s="49"/>
    </row>
    <row r="275" spans="1:5" x14ac:dyDescent="0.25">
      <c r="A275" s="17"/>
      <c r="B275" s="29"/>
      <c r="C275" s="45"/>
      <c r="D275" s="343"/>
      <c r="E275" s="49"/>
    </row>
    <row r="276" spans="1:5" x14ac:dyDescent="0.25">
      <c r="A276" s="17" t="s">
        <v>42</v>
      </c>
      <c r="B276" s="29">
        <v>76</v>
      </c>
      <c r="C276" s="45"/>
      <c r="D276" s="331"/>
      <c r="E276" s="46"/>
    </row>
    <row r="277" spans="1:5" x14ac:dyDescent="0.25">
      <c r="A277" s="17"/>
      <c r="B277" s="29"/>
      <c r="C277" s="45"/>
      <c r="D277" s="30"/>
      <c r="E277" s="46"/>
    </row>
    <row r="278" spans="1:5" x14ac:dyDescent="0.25">
      <c r="A278" s="52"/>
      <c r="B278" s="29"/>
      <c r="C278" s="45"/>
      <c r="D278" s="30"/>
      <c r="E278" s="46"/>
    </row>
    <row r="279" spans="1:5" ht="21" customHeight="1" thickBot="1" x14ac:dyDescent="0.3">
      <c r="A279" s="37" t="s">
        <v>129</v>
      </c>
      <c r="B279" s="271">
        <v>7</v>
      </c>
      <c r="C279" s="53"/>
      <c r="D279" s="40">
        <f>D217+D238+D243+D244+D248+D274+D276</f>
        <v>0</v>
      </c>
      <c r="E279" s="54"/>
    </row>
    <row r="280" spans="1:5" ht="21" customHeight="1" thickTop="1" thickBot="1" x14ac:dyDescent="0.3">
      <c r="A280" s="37" t="s">
        <v>130</v>
      </c>
      <c r="B280" s="271"/>
      <c r="C280" s="53"/>
      <c r="D280" s="40">
        <f>SUM(D279-D200)</f>
        <v>0</v>
      </c>
      <c r="E280" s="54"/>
    </row>
    <row r="281" spans="1:5" ht="21" customHeight="1" thickTop="1" x14ac:dyDescent="0.25">
      <c r="A281" s="37"/>
      <c r="B281" s="273"/>
      <c r="C281" s="45"/>
      <c r="D281" s="30"/>
      <c r="E281" s="30"/>
    </row>
    <row r="282" spans="1:5" ht="21" customHeight="1" x14ac:dyDescent="0.25">
      <c r="A282" s="37"/>
      <c r="B282" s="273"/>
      <c r="C282" s="45"/>
      <c r="D282" s="30"/>
      <c r="E282" s="30"/>
    </row>
    <row r="283" spans="1:5" ht="21" customHeight="1" x14ac:dyDescent="0.25">
      <c r="A283" s="37"/>
      <c r="B283" s="273"/>
      <c r="C283" s="45"/>
      <c r="D283" s="30"/>
      <c r="E283" s="30"/>
    </row>
    <row r="284" spans="1:5" ht="21" customHeight="1" x14ac:dyDescent="0.25">
      <c r="A284" s="37"/>
      <c r="B284" s="273"/>
      <c r="C284" s="45"/>
      <c r="D284" s="30"/>
      <c r="E284" s="30"/>
    </row>
    <row r="285" spans="1:5" ht="21" customHeight="1" x14ac:dyDescent="0.25">
      <c r="A285" s="37"/>
      <c r="B285" s="273"/>
      <c r="C285" s="45"/>
      <c r="D285" s="30"/>
      <c r="E285" s="30"/>
    </row>
    <row r="286" spans="1:5" ht="21" customHeight="1" x14ac:dyDescent="0.25">
      <c r="A286" s="37"/>
      <c r="B286" s="273"/>
      <c r="C286" s="45"/>
      <c r="D286" s="30"/>
      <c r="E286" s="30"/>
    </row>
    <row r="287" spans="1:5" ht="21" customHeight="1" x14ac:dyDescent="0.25">
      <c r="A287" s="37"/>
      <c r="B287" s="273"/>
      <c r="C287" s="45"/>
      <c r="D287" s="30"/>
      <c r="E287" s="30"/>
    </row>
    <row r="288" spans="1:5" ht="21" customHeight="1" x14ac:dyDescent="0.25">
      <c r="A288" s="37"/>
      <c r="B288" s="273"/>
      <c r="C288" s="45"/>
      <c r="D288" s="30"/>
      <c r="E288" s="30"/>
    </row>
    <row r="289" spans="1:5" ht="21" customHeight="1" x14ac:dyDescent="0.25">
      <c r="A289" s="37"/>
      <c r="B289" s="273"/>
      <c r="C289" s="45"/>
      <c r="D289" s="30"/>
      <c r="E289" s="30"/>
    </row>
    <row r="290" spans="1:5" ht="21" customHeight="1" x14ac:dyDescent="0.25">
      <c r="A290" s="37"/>
      <c r="B290" s="273"/>
      <c r="C290" s="45"/>
      <c r="D290" s="30"/>
      <c r="E290" s="30"/>
    </row>
    <row r="291" spans="1:5" ht="21" customHeight="1" x14ac:dyDescent="0.25">
      <c r="A291" s="37"/>
      <c r="B291" s="273"/>
      <c r="C291" s="45"/>
      <c r="D291" s="30"/>
      <c r="E291" s="30"/>
    </row>
    <row r="292" spans="1:5" ht="21" customHeight="1" x14ac:dyDescent="0.25">
      <c r="A292" s="37"/>
      <c r="B292" s="273"/>
      <c r="C292" s="45"/>
      <c r="D292" s="30"/>
      <c r="E292" s="30"/>
    </row>
    <row r="293" spans="1:5" ht="21" customHeight="1" x14ac:dyDescent="0.25">
      <c r="A293" s="37"/>
      <c r="B293" s="273"/>
      <c r="C293" s="45"/>
      <c r="D293" s="30"/>
      <c r="E293" s="30"/>
    </row>
    <row r="294" spans="1:5" ht="21" customHeight="1" x14ac:dyDescent="0.25">
      <c r="A294" s="37"/>
      <c r="B294" s="273"/>
      <c r="C294" s="45"/>
      <c r="D294" s="30"/>
      <c r="E294" s="30"/>
    </row>
    <row r="295" spans="1:5" ht="21" customHeight="1" x14ac:dyDescent="0.25">
      <c r="A295" s="37"/>
      <c r="B295" s="273"/>
      <c r="C295" s="45"/>
      <c r="D295" s="30"/>
      <c r="E295" s="30"/>
    </row>
    <row r="296" spans="1:5" ht="21" customHeight="1" x14ac:dyDescent="0.25">
      <c r="A296" s="37"/>
      <c r="B296" s="273"/>
      <c r="C296" s="45"/>
      <c r="D296" s="30"/>
      <c r="E296" s="30"/>
    </row>
    <row r="297" spans="1:5" ht="21" customHeight="1" x14ac:dyDescent="0.25">
      <c r="A297" s="37"/>
      <c r="B297" s="273"/>
      <c r="C297" s="45"/>
      <c r="D297" s="30"/>
      <c r="E297" s="30"/>
    </row>
    <row r="298" spans="1:5" ht="21" customHeight="1" x14ac:dyDescent="0.25">
      <c r="A298" s="37"/>
      <c r="B298" s="273"/>
      <c r="C298" s="45"/>
      <c r="D298" s="30"/>
      <c r="E298" s="30"/>
    </row>
    <row r="299" spans="1:5" ht="21" customHeight="1" x14ac:dyDescent="0.25">
      <c r="A299" s="37"/>
      <c r="B299" s="273"/>
      <c r="C299" s="45"/>
      <c r="D299" s="30"/>
      <c r="E299" s="30"/>
    </row>
    <row r="300" spans="1:5" ht="21" customHeight="1" x14ac:dyDescent="0.25">
      <c r="A300" s="37"/>
      <c r="B300" s="273"/>
      <c r="C300" s="45"/>
      <c r="D300" s="30"/>
      <c r="E300" s="30"/>
    </row>
    <row r="301" spans="1:5" ht="21" customHeight="1" x14ac:dyDescent="0.25">
      <c r="A301" s="37"/>
      <c r="B301" s="273"/>
      <c r="C301" s="45"/>
      <c r="D301" s="30"/>
      <c r="E301" s="30"/>
    </row>
    <row r="302" spans="1:5" ht="21" customHeight="1" x14ac:dyDescent="0.25">
      <c r="A302" s="37"/>
      <c r="B302" s="273"/>
      <c r="C302" s="45"/>
      <c r="D302" s="30"/>
      <c r="E302" s="30"/>
    </row>
    <row r="303" spans="1:5" ht="21" customHeight="1" x14ac:dyDescent="0.25">
      <c r="A303" s="37"/>
      <c r="B303" s="273"/>
      <c r="C303" s="45"/>
      <c r="D303" s="30"/>
      <c r="E303" s="30"/>
    </row>
    <row r="304" spans="1:5" ht="21" customHeight="1" x14ac:dyDescent="0.25">
      <c r="A304" s="37"/>
      <c r="B304" s="273"/>
      <c r="C304" s="45"/>
      <c r="D304" s="30"/>
      <c r="E304" s="30"/>
    </row>
    <row r="305" spans="1:5" ht="21" customHeight="1" x14ac:dyDescent="0.25">
      <c r="A305" s="37"/>
      <c r="B305" s="273"/>
      <c r="C305" s="45"/>
      <c r="D305" s="30"/>
      <c r="E305" s="30"/>
    </row>
    <row r="306" spans="1:5" ht="21" customHeight="1" x14ac:dyDescent="0.25">
      <c r="A306" s="37"/>
      <c r="B306" s="273"/>
      <c r="C306" s="45"/>
      <c r="D306" s="30"/>
      <c r="E306" s="30"/>
    </row>
    <row r="307" spans="1:5" ht="21" customHeight="1" x14ac:dyDescent="0.25">
      <c r="A307" s="37"/>
      <c r="B307" s="273"/>
      <c r="C307" s="45"/>
      <c r="D307" s="30"/>
      <c r="E307" s="30"/>
    </row>
    <row r="308" spans="1:5" ht="21" customHeight="1" x14ac:dyDescent="0.25">
      <c r="A308" s="274" t="s">
        <v>628</v>
      </c>
      <c r="B308" s="273"/>
      <c r="C308" s="45"/>
      <c r="D308" s="30"/>
      <c r="E308" s="30"/>
    </row>
    <row r="309" spans="1:5" x14ac:dyDescent="0.25">
      <c r="A309" s="45"/>
    </row>
    <row r="310" spans="1:5" x14ac:dyDescent="0.25">
      <c r="A310" s="202" t="s">
        <v>34</v>
      </c>
    </row>
    <row r="311" spans="1:5" x14ac:dyDescent="0.25">
      <c r="A311" s="1" t="s">
        <v>585</v>
      </c>
      <c r="D311" s="17" t="s">
        <v>549</v>
      </c>
    </row>
    <row r="312" spans="1:5" ht="13.8" thickBot="1" x14ac:dyDescent="0.3">
      <c r="A312" s="45"/>
    </row>
    <row r="313" spans="1:5" ht="13.8" thickBot="1" x14ac:dyDescent="0.3">
      <c r="A313" s="165" t="s">
        <v>547</v>
      </c>
      <c r="B313" s="6"/>
      <c r="C313" s="8">
        <f>SUM(C314:C317)</f>
        <v>0</v>
      </c>
      <c r="D313" s="348">
        <f>SUM(D314:D317)</f>
        <v>0</v>
      </c>
    </row>
    <row r="314" spans="1:5" x14ac:dyDescent="0.25">
      <c r="A314" s="154" t="s">
        <v>170</v>
      </c>
      <c r="B314" s="6"/>
      <c r="C314" s="8"/>
      <c r="D314" s="349"/>
    </row>
    <row r="315" spans="1:5" x14ac:dyDescent="0.25">
      <c r="A315" s="154" t="s">
        <v>171</v>
      </c>
      <c r="B315" s="6"/>
      <c r="C315" s="8"/>
      <c r="D315" s="350"/>
    </row>
    <row r="316" spans="1:5" x14ac:dyDescent="0.25">
      <c r="A316" s="154" t="s">
        <v>603</v>
      </c>
      <c r="B316" s="6"/>
      <c r="C316" s="8"/>
      <c r="D316" s="350"/>
    </row>
    <row r="317" spans="1:5" x14ac:dyDescent="0.25">
      <c r="A317" s="154" t="s">
        <v>1</v>
      </c>
      <c r="B317" s="6"/>
      <c r="C317" s="8"/>
      <c r="D317" s="350"/>
    </row>
    <row r="318" spans="1:5" x14ac:dyDescent="0.25">
      <c r="A318" s="154"/>
      <c r="B318" s="6"/>
      <c r="C318" s="8"/>
      <c r="D318" s="351"/>
    </row>
    <row r="319" spans="1:5" x14ac:dyDescent="0.25">
      <c r="A319" s="45"/>
      <c r="B319" s="48"/>
      <c r="C319" s="45"/>
      <c r="D319" s="352" t="s">
        <v>604</v>
      </c>
    </row>
    <row r="320" spans="1:5" ht="13.8" thickBot="1" x14ac:dyDescent="0.3">
      <c r="A320" s="165"/>
      <c r="D320" s="353"/>
    </row>
    <row r="321" spans="1:4" ht="13.8" thickBot="1" x14ac:dyDescent="0.3">
      <c r="A321" s="165" t="s">
        <v>547</v>
      </c>
      <c r="D321" s="348">
        <f>SUM(D322:D325)</f>
        <v>0</v>
      </c>
    </row>
    <row r="322" spans="1:4" x14ac:dyDescent="0.25">
      <c r="A322" s="154" t="s">
        <v>170</v>
      </c>
      <c r="D322" s="349"/>
    </row>
    <row r="323" spans="1:4" x14ac:dyDescent="0.25">
      <c r="A323" s="154" t="s">
        <v>171</v>
      </c>
      <c r="D323" s="350"/>
    </row>
    <row r="324" spans="1:4" x14ac:dyDescent="0.25">
      <c r="A324" s="154" t="s">
        <v>603</v>
      </c>
      <c r="D324" s="350"/>
    </row>
    <row r="325" spans="1:4" x14ac:dyDescent="0.25">
      <c r="A325" s="154" t="s">
        <v>1</v>
      </c>
      <c r="D325" s="350"/>
    </row>
    <row r="326" spans="1:4" x14ac:dyDescent="0.25">
      <c r="A326" s="154"/>
      <c r="D326" s="354"/>
    </row>
    <row r="327" spans="1:4" x14ac:dyDescent="0.25">
      <c r="A327" s="1" t="s">
        <v>579</v>
      </c>
      <c r="B327" s="1"/>
      <c r="C327" s="7"/>
      <c r="D327" s="354"/>
    </row>
    <row r="328" spans="1:4" x14ac:dyDescent="0.25">
      <c r="A328" s="201" t="s">
        <v>578</v>
      </c>
      <c r="B328" s="1"/>
      <c r="C328" s="8"/>
      <c r="D328" s="350"/>
    </row>
    <row r="329" spans="1:4" x14ac:dyDescent="0.25">
      <c r="A329" s="45"/>
      <c r="D329" s="353"/>
    </row>
    <row r="330" spans="1:4" x14ac:dyDescent="0.25">
      <c r="A330" s="45"/>
      <c r="D330" s="353"/>
    </row>
    <row r="331" spans="1:4" x14ac:dyDescent="0.25">
      <c r="A331" s="202" t="s">
        <v>40</v>
      </c>
      <c r="D331" s="353"/>
    </row>
    <row r="332" spans="1:4" x14ac:dyDescent="0.25">
      <c r="A332" s="202"/>
      <c r="D332" s="352" t="s">
        <v>549</v>
      </c>
    </row>
    <row r="333" spans="1:4" ht="13.8" thickBot="1" x14ac:dyDescent="0.3">
      <c r="A333" s="202"/>
      <c r="D333" s="352"/>
    </row>
    <row r="334" spans="1:4" ht="13.8" thickBot="1" x14ac:dyDescent="0.3">
      <c r="A334" s="45" t="s">
        <v>584</v>
      </c>
      <c r="D334" s="348">
        <f>D336+D340+D346+D350</f>
        <v>0</v>
      </c>
    </row>
    <row r="335" spans="1:4" ht="13.8" thickBot="1" x14ac:dyDescent="0.3">
      <c r="A335" s="45"/>
      <c r="D335" s="353"/>
    </row>
    <row r="336" spans="1:4" ht="13.8" thickBot="1" x14ac:dyDescent="0.3">
      <c r="A336" s="96" t="s">
        <v>573</v>
      </c>
      <c r="D336" s="355">
        <f>SUM(D337:D339)</f>
        <v>0</v>
      </c>
    </row>
    <row r="337" spans="1:4" x14ac:dyDescent="0.25">
      <c r="A337" s="14" t="s">
        <v>2</v>
      </c>
      <c r="D337" s="349"/>
    </row>
    <row r="338" spans="1:4" x14ac:dyDescent="0.25">
      <c r="A338" s="14" t="s">
        <v>3</v>
      </c>
      <c r="D338" s="350"/>
    </row>
    <row r="339" spans="1:4" ht="13.8" thickBot="1" x14ac:dyDescent="0.3">
      <c r="A339" s="14" t="s">
        <v>11</v>
      </c>
      <c r="D339" s="356"/>
    </row>
    <row r="340" spans="1:4" ht="13.8" thickBot="1" x14ac:dyDescent="0.3">
      <c r="A340" s="96" t="s">
        <v>9</v>
      </c>
      <c r="D340" s="355">
        <f>SUM(D341:D345)</f>
        <v>0</v>
      </c>
    </row>
    <row r="341" spans="1:4" x14ac:dyDescent="0.25">
      <c r="A341" s="14" t="s">
        <v>2</v>
      </c>
      <c r="D341" s="349"/>
    </row>
    <row r="342" spans="1:4" x14ac:dyDescent="0.25">
      <c r="A342" s="14" t="s">
        <v>3</v>
      </c>
      <c r="D342" s="350"/>
    </row>
    <row r="343" spans="1:4" x14ac:dyDescent="0.25">
      <c r="A343" s="14" t="s">
        <v>10</v>
      </c>
      <c r="D343" s="350"/>
    </row>
    <row r="344" spans="1:4" x14ac:dyDescent="0.25">
      <c r="A344" s="14" t="s">
        <v>4</v>
      </c>
      <c r="D344" s="350"/>
    </row>
    <row r="345" spans="1:4" ht="13.8" thickBot="1" x14ac:dyDescent="0.3">
      <c r="A345" s="14" t="s">
        <v>11</v>
      </c>
      <c r="D345" s="356"/>
    </row>
    <row r="346" spans="1:4" ht="13.8" thickBot="1" x14ac:dyDescent="0.3">
      <c r="A346" s="96" t="s">
        <v>5</v>
      </c>
      <c r="D346" s="355">
        <f>SUM(D347:D349)</f>
        <v>0</v>
      </c>
    </row>
    <row r="347" spans="1:4" x14ac:dyDescent="0.25">
      <c r="A347" s="14" t="s">
        <v>2</v>
      </c>
      <c r="D347" s="349"/>
    </row>
    <row r="348" spans="1:4" x14ac:dyDescent="0.25">
      <c r="A348" s="14" t="s">
        <v>3</v>
      </c>
      <c r="D348" s="350"/>
    </row>
    <row r="349" spans="1:4" ht="13.8" thickBot="1" x14ac:dyDescent="0.3">
      <c r="A349" s="14" t="s">
        <v>11</v>
      </c>
      <c r="D349" s="356"/>
    </row>
    <row r="350" spans="1:4" ht="13.8" thickBot="1" x14ac:dyDescent="0.3">
      <c r="A350" s="96" t="s">
        <v>7</v>
      </c>
      <c r="D350" s="346"/>
    </row>
    <row r="351" spans="1:4" x14ac:dyDescent="0.25">
      <c r="A351" s="165"/>
      <c r="D351" s="354"/>
    </row>
    <row r="352" spans="1:4" x14ac:dyDescent="0.25">
      <c r="D352" s="353"/>
    </row>
    <row r="353" spans="1:4" x14ac:dyDescent="0.25">
      <c r="D353" s="347" t="s">
        <v>604</v>
      </c>
    </row>
    <row r="354" spans="1:4" ht="13.8" thickBot="1" x14ac:dyDescent="0.3">
      <c r="D354" s="347"/>
    </row>
    <row r="355" spans="1:4" ht="13.8" thickBot="1" x14ac:dyDescent="0.3">
      <c r="A355" s="45" t="s">
        <v>584</v>
      </c>
      <c r="D355" s="371">
        <f>D357+D361+D367+D371</f>
        <v>0</v>
      </c>
    </row>
    <row r="356" spans="1:4" ht="13.8" thickBot="1" x14ac:dyDescent="0.3">
      <c r="A356" s="45"/>
      <c r="D356" s="347"/>
    </row>
    <row r="357" spans="1:4" ht="13.8" thickBot="1" x14ac:dyDescent="0.3">
      <c r="A357" s="96" t="s">
        <v>573</v>
      </c>
      <c r="D357" s="355">
        <f>SUM(D358:D360)</f>
        <v>0</v>
      </c>
    </row>
    <row r="358" spans="1:4" x14ac:dyDescent="0.25">
      <c r="A358" s="14" t="s">
        <v>2</v>
      </c>
      <c r="D358" s="349"/>
    </row>
    <row r="359" spans="1:4" x14ac:dyDescent="0.25">
      <c r="A359" s="14" t="s">
        <v>3</v>
      </c>
      <c r="D359" s="350"/>
    </row>
    <row r="360" spans="1:4" ht="13.8" thickBot="1" x14ac:dyDescent="0.3">
      <c r="A360" s="14" t="s">
        <v>11</v>
      </c>
      <c r="D360" s="356"/>
    </row>
    <row r="361" spans="1:4" ht="13.8" thickBot="1" x14ac:dyDescent="0.3">
      <c r="A361" s="96" t="s">
        <v>9</v>
      </c>
      <c r="D361" s="355">
        <f>SUM(D362:D366)</f>
        <v>0</v>
      </c>
    </row>
    <row r="362" spans="1:4" x14ac:dyDescent="0.25">
      <c r="A362" s="14" t="s">
        <v>2</v>
      </c>
      <c r="D362" s="349"/>
    </row>
    <row r="363" spans="1:4" x14ac:dyDescent="0.25">
      <c r="A363" s="14" t="s">
        <v>3</v>
      </c>
      <c r="D363" s="350"/>
    </row>
    <row r="364" spans="1:4" x14ac:dyDescent="0.25">
      <c r="A364" s="14" t="s">
        <v>10</v>
      </c>
      <c r="D364" s="350"/>
    </row>
    <row r="365" spans="1:4" x14ac:dyDescent="0.25">
      <c r="A365" s="14" t="s">
        <v>4</v>
      </c>
      <c r="D365" s="350"/>
    </row>
    <row r="366" spans="1:4" ht="13.8" thickBot="1" x14ac:dyDescent="0.3">
      <c r="A366" s="14" t="s">
        <v>11</v>
      </c>
      <c r="D366" s="356"/>
    </row>
    <row r="367" spans="1:4" ht="13.8" thickBot="1" x14ac:dyDescent="0.3">
      <c r="A367" s="96" t="s">
        <v>5</v>
      </c>
      <c r="D367" s="355">
        <f>SUM(D368:D370)</f>
        <v>0</v>
      </c>
    </row>
    <row r="368" spans="1:4" x14ac:dyDescent="0.25">
      <c r="A368" s="14" t="s">
        <v>2</v>
      </c>
      <c r="D368" s="349"/>
    </row>
    <row r="369" spans="1:4" x14ac:dyDescent="0.25">
      <c r="A369" s="14" t="s">
        <v>3</v>
      </c>
      <c r="D369" s="350"/>
    </row>
    <row r="370" spans="1:4" ht="13.8" thickBot="1" x14ac:dyDescent="0.3">
      <c r="A370" s="14" t="s">
        <v>11</v>
      </c>
      <c r="D370" s="356"/>
    </row>
    <row r="371" spans="1:4" ht="13.8" thickBot="1" x14ac:dyDescent="0.3">
      <c r="A371" s="96" t="s">
        <v>7</v>
      </c>
      <c r="D371" s="346"/>
    </row>
    <row r="372" spans="1:4" x14ac:dyDescent="0.25">
      <c r="D372" s="353"/>
    </row>
    <row r="373" spans="1:4" x14ac:dyDescent="0.25">
      <c r="D373" s="353"/>
    </row>
  </sheetData>
  <mergeCells count="2">
    <mergeCell ref="C1:E1"/>
    <mergeCell ref="C215:E215"/>
  </mergeCells>
  <phoneticPr fontId="20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>
    <oddHeader>&amp;LComptabilité générale des Provinces</oddHeader>
    <oddFooter>&amp;R&amp;P</oddFooter>
  </headerFooter>
  <rowBreaks count="1" manualBreakCount="1">
    <brk id="310" max="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3:V80"/>
  <sheetViews>
    <sheetView showGridLines="0" showZeros="0" view="pageBreakPreview" topLeftCell="A17" zoomScaleNormal="100" zoomScaleSheetLayoutView="100" workbookViewId="0">
      <selection activeCell="G53" sqref="G53"/>
    </sheetView>
  </sheetViews>
  <sheetFormatPr baseColWidth="10" defaultRowHeight="13.2" x14ac:dyDescent="0.25"/>
  <cols>
    <col min="1" max="1" width="35" bestFit="1" customWidth="1"/>
    <col min="2" max="3" width="10" customWidth="1"/>
    <col min="4" max="5" width="10" bestFit="1" customWidth="1"/>
    <col min="6" max="6" width="0.88671875" customWidth="1"/>
    <col min="7" max="7" width="12.33203125" customWidth="1"/>
    <col min="8" max="9" width="0.88671875" customWidth="1"/>
    <col min="10" max="10" width="12.33203125" customWidth="1"/>
    <col min="11" max="12" width="0.88671875" customWidth="1"/>
    <col min="13" max="13" width="12.109375" customWidth="1"/>
    <col min="14" max="15" width="0.88671875" customWidth="1"/>
    <col min="16" max="16" width="12.33203125" customWidth="1"/>
    <col min="17" max="18" width="0.88671875" customWidth="1"/>
    <col min="19" max="19" width="12.33203125" customWidth="1"/>
    <col min="20" max="20" width="0.88671875" customWidth="1"/>
  </cols>
  <sheetData>
    <row r="3" spans="1:22" ht="15" x14ac:dyDescent="0.25">
      <c r="A3" s="62" t="s">
        <v>135</v>
      </c>
      <c r="B3" s="63"/>
      <c r="C3" s="63"/>
      <c r="D3" s="63"/>
      <c r="E3" s="63"/>
      <c r="F3" s="63"/>
      <c r="G3" s="64" t="s">
        <v>34</v>
      </c>
      <c r="H3" s="22"/>
      <c r="I3" s="63"/>
      <c r="J3" s="22"/>
      <c r="K3" s="22"/>
    </row>
    <row r="4" spans="1:22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5"/>
      <c r="M4" s="65"/>
      <c r="N4" s="65"/>
      <c r="O4" s="65"/>
      <c r="P4" s="65"/>
      <c r="Q4" s="65"/>
      <c r="R4" s="65"/>
      <c r="S4" s="65"/>
      <c r="T4" s="65"/>
    </row>
    <row r="5" spans="1:22" ht="72.75" customHeight="1" thickBot="1" x14ac:dyDescent="0.3">
      <c r="B5" s="67" t="s">
        <v>543</v>
      </c>
      <c r="C5" s="67" t="s">
        <v>544</v>
      </c>
      <c r="D5" s="67" t="s">
        <v>542</v>
      </c>
      <c r="E5" s="67" t="s">
        <v>551</v>
      </c>
      <c r="F5" s="400" t="s">
        <v>545</v>
      </c>
      <c r="G5" s="401"/>
      <c r="H5" s="402"/>
      <c r="I5" s="149"/>
      <c r="J5" s="150" t="s">
        <v>546</v>
      </c>
      <c r="K5" s="151"/>
      <c r="L5" s="400" t="s">
        <v>556</v>
      </c>
      <c r="M5" s="401"/>
      <c r="N5" s="402"/>
      <c r="O5" s="400" t="s">
        <v>624</v>
      </c>
      <c r="P5" s="401"/>
      <c r="Q5" s="402"/>
      <c r="R5" s="400" t="s">
        <v>136</v>
      </c>
      <c r="S5" s="401"/>
      <c r="T5" s="402"/>
    </row>
    <row r="6" spans="1:22" ht="13.8" thickTop="1" x14ac:dyDescent="0.25">
      <c r="B6" s="25"/>
      <c r="C6" s="25"/>
      <c r="D6" s="68"/>
      <c r="E6" s="68"/>
      <c r="F6" s="56"/>
      <c r="G6" s="69"/>
      <c r="H6" s="70"/>
      <c r="I6" s="56"/>
      <c r="J6" s="69"/>
      <c r="K6" s="70"/>
      <c r="L6" s="69"/>
      <c r="M6" s="69"/>
      <c r="N6" s="70"/>
      <c r="O6" s="71"/>
      <c r="P6" s="71"/>
      <c r="Q6" s="28"/>
      <c r="R6" s="71"/>
      <c r="S6" s="71"/>
      <c r="T6" s="28"/>
    </row>
    <row r="7" spans="1:22" x14ac:dyDescent="0.25">
      <c r="A7" s="17" t="s">
        <v>174</v>
      </c>
      <c r="B7" s="72">
        <v>60</v>
      </c>
      <c r="C7" s="72">
        <v>60</v>
      </c>
      <c r="D7" s="73">
        <v>60</v>
      </c>
      <c r="E7" s="73">
        <v>60</v>
      </c>
      <c r="F7" s="74"/>
      <c r="G7" s="345">
        <f>'ASBL-Comptabilité simplifiée'!C6</f>
        <v>0</v>
      </c>
      <c r="H7" s="78"/>
      <c r="I7" s="74"/>
      <c r="J7" s="75">
        <f>'ASBL-Comptabilité partie double'!D117</f>
        <v>0</v>
      </c>
      <c r="K7" s="78"/>
      <c r="L7" s="76"/>
      <c r="M7" s="75">
        <f>'Comptabilité communale'!D4</f>
        <v>0</v>
      </c>
      <c r="N7" s="78"/>
      <c r="O7" s="76"/>
      <c r="P7" s="75">
        <f>'Comptabilité provinciale'!D3</f>
        <v>0</v>
      </c>
      <c r="Q7" s="122"/>
      <c r="R7" s="76"/>
      <c r="S7" s="75">
        <f>SUM(G7:P7)</f>
        <v>0</v>
      </c>
      <c r="T7" s="122"/>
      <c r="U7" s="17"/>
      <c r="V7" s="17"/>
    </row>
    <row r="8" spans="1:22" x14ac:dyDescent="0.25">
      <c r="A8" s="17"/>
      <c r="B8" s="72"/>
      <c r="C8" s="72"/>
      <c r="D8" s="73"/>
      <c r="E8" s="73"/>
      <c r="F8" s="74"/>
      <c r="G8" s="87"/>
      <c r="H8" s="78"/>
      <c r="I8" s="74"/>
      <c r="J8" s="76"/>
      <c r="K8" s="78"/>
      <c r="L8" s="76"/>
      <c r="M8" s="76"/>
      <c r="N8" s="78"/>
      <c r="O8" s="76"/>
      <c r="P8" s="76"/>
      <c r="Q8" s="122"/>
      <c r="R8" s="76"/>
      <c r="S8" s="76"/>
      <c r="T8" s="122"/>
      <c r="U8" s="17"/>
      <c r="V8" s="17"/>
    </row>
    <row r="9" spans="1:22" x14ac:dyDescent="0.25">
      <c r="A9" s="17" t="s">
        <v>175</v>
      </c>
      <c r="B9" s="72">
        <v>61</v>
      </c>
      <c r="C9" s="72">
        <v>61</v>
      </c>
      <c r="D9" s="73">
        <v>61</v>
      </c>
      <c r="E9" s="73">
        <v>61</v>
      </c>
      <c r="F9" s="74"/>
      <c r="G9" s="75">
        <f>'ASBL-Comptabilité simplifiée'!C17</f>
        <v>0</v>
      </c>
      <c r="H9" s="78"/>
      <c r="I9" s="74"/>
      <c r="J9" s="75">
        <f>'ASBL-Comptabilité partie double'!D133</f>
        <v>0</v>
      </c>
      <c r="K9" s="78"/>
      <c r="L9" s="76"/>
      <c r="M9" s="75">
        <f>'Comptabilité communale'!D20</f>
        <v>0</v>
      </c>
      <c r="N9" s="78"/>
      <c r="O9" s="76"/>
      <c r="P9" s="75">
        <f>'Comptabilité provinciale'!D17</f>
        <v>0</v>
      </c>
      <c r="Q9" s="122"/>
      <c r="R9" s="76"/>
      <c r="S9" s="75">
        <f>SUM(G9:P9)</f>
        <v>0</v>
      </c>
      <c r="T9" s="122"/>
      <c r="U9" s="17"/>
      <c r="V9" s="17"/>
    </row>
    <row r="10" spans="1:22" x14ac:dyDescent="0.25">
      <c r="A10" s="17"/>
      <c r="B10" s="29"/>
      <c r="C10" s="29"/>
      <c r="D10" s="77"/>
      <c r="E10" s="77"/>
      <c r="F10" s="74"/>
      <c r="G10" s="76"/>
      <c r="H10" s="78"/>
      <c r="I10" s="74"/>
      <c r="J10" s="76"/>
      <c r="K10" s="78"/>
      <c r="L10" s="76"/>
      <c r="M10" s="76"/>
      <c r="N10" s="78"/>
      <c r="O10" s="76"/>
      <c r="P10" s="87"/>
      <c r="Q10" s="122"/>
      <c r="R10" s="76"/>
      <c r="S10" s="87"/>
      <c r="T10" s="122"/>
      <c r="U10" s="17"/>
      <c r="V10" s="17"/>
    </row>
    <row r="11" spans="1:22" x14ac:dyDescent="0.25">
      <c r="A11" s="17" t="s">
        <v>137</v>
      </c>
      <c r="B11" s="72">
        <v>62</v>
      </c>
      <c r="C11" s="72">
        <v>62</v>
      </c>
      <c r="D11" s="73">
        <v>62</v>
      </c>
      <c r="E11" s="73">
        <v>62</v>
      </c>
      <c r="F11" s="74"/>
      <c r="G11" s="75">
        <f>'ASBL-Comptabilité simplifiée'!C15</f>
        <v>0</v>
      </c>
      <c r="H11" s="78"/>
      <c r="I11" s="74"/>
      <c r="J11" s="75">
        <f>'ASBL-Comptabilité partie double'!D135</f>
        <v>0</v>
      </c>
      <c r="K11" s="78"/>
      <c r="L11" s="76"/>
      <c r="M11" s="75">
        <f>'Comptabilité communale'!D66</f>
        <v>0</v>
      </c>
      <c r="N11" s="78"/>
      <c r="O11" s="76"/>
      <c r="P11" s="75">
        <f>'Comptabilité provinciale'!D116</f>
        <v>0</v>
      </c>
      <c r="Q11" s="122"/>
      <c r="R11" s="76"/>
      <c r="S11" s="75">
        <f>SUM(G11:P11)</f>
        <v>0</v>
      </c>
      <c r="T11" s="122"/>
      <c r="U11" s="17"/>
      <c r="V11" s="17"/>
    </row>
    <row r="12" spans="1:22" x14ac:dyDescent="0.25">
      <c r="A12" s="17"/>
      <c r="B12" s="29"/>
      <c r="C12" s="29"/>
      <c r="D12" s="77"/>
      <c r="E12" s="77"/>
      <c r="F12" s="74"/>
      <c r="G12" s="76"/>
      <c r="H12" s="78"/>
      <c r="I12" s="74"/>
      <c r="J12" s="76"/>
      <c r="K12" s="78"/>
      <c r="L12" s="76"/>
      <c r="M12" s="76"/>
      <c r="N12" s="78"/>
      <c r="O12" s="76"/>
      <c r="P12" s="87"/>
      <c r="Q12" s="122"/>
      <c r="R12" s="76"/>
      <c r="S12" s="87"/>
      <c r="T12" s="122"/>
      <c r="U12" s="17"/>
      <c r="V12" s="17"/>
    </row>
    <row r="13" spans="1:22" x14ac:dyDescent="0.25">
      <c r="A13" s="17" t="s">
        <v>176</v>
      </c>
      <c r="B13" s="72" t="s">
        <v>550</v>
      </c>
      <c r="C13" s="72">
        <v>63</v>
      </c>
      <c r="D13" s="73">
        <v>66</v>
      </c>
      <c r="E13" s="73">
        <v>63</v>
      </c>
      <c r="F13" s="74"/>
      <c r="G13" s="164" t="s">
        <v>550</v>
      </c>
      <c r="H13" s="78"/>
      <c r="I13" s="74"/>
      <c r="J13" s="75">
        <f>'ASBL-Comptabilité partie double'!D143+'ASBL-Comptabilité partie double'!D146+'ASBL-Comptabilité partie double'!D148</f>
        <v>0</v>
      </c>
      <c r="K13" s="78"/>
      <c r="L13" s="76"/>
      <c r="M13" s="75">
        <f>'Comptabilité communale'!D118</f>
        <v>0</v>
      </c>
      <c r="N13" s="78"/>
      <c r="O13" s="76"/>
      <c r="P13" s="75">
        <f>'Comptabilité provinciale'!D156</f>
        <v>0</v>
      </c>
      <c r="Q13" s="122"/>
      <c r="R13" s="76"/>
      <c r="S13" s="75">
        <f>SUM(G13:P13)</f>
        <v>0</v>
      </c>
      <c r="T13" s="122"/>
      <c r="U13" s="17"/>
      <c r="V13" s="17"/>
    </row>
    <row r="14" spans="1:22" x14ac:dyDescent="0.25">
      <c r="A14" s="34"/>
      <c r="B14" s="79"/>
      <c r="C14" s="79"/>
      <c r="D14" s="80"/>
      <c r="E14" s="80"/>
      <c r="F14" s="74"/>
      <c r="G14" s="76"/>
      <c r="H14" s="78"/>
      <c r="I14" s="74"/>
      <c r="J14" s="76"/>
      <c r="K14" s="78"/>
      <c r="L14" s="76"/>
      <c r="M14" s="76"/>
      <c r="N14" s="78"/>
      <c r="O14" s="76"/>
      <c r="P14" s="87"/>
      <c r="Q14" s="122"/>
      <c r="R14" s="76"/>
      <c r="S14" s="87"/>
      <c r="T14" s="122"/>
      <c r="U14" s="17"/>
      <c r="V14" s="17"/>
    </row>
    <row r="15" spans="1:22" x14ac:dyDescent="0.25">
      <c r="A15" s="17" t="s">
        <v>109</v>
      </c>
      <c r="B15" s="72" t="s">
        <v>550</v>
      </c>
      <c r="C15" s="166" t="s">
        <v>550</v>
      </c>
      <c r="D15" s="167" t="s">
        <v>552</v>
      </c>
      <c r="E15" s="73">
        <v>640</v>
      </c>
      <c r="F15" s="74"/>
      <c r="G15" s="164" t="s">
        <v>550</v>
      </c>
      <c r="H15" s="78"/>
      <c r="I15" s="74"/>
      <c r="J15" s="164" t="s">
        <v>550</v>
      </c>
      <c r="K15" s="78"/>
      <c r="L15" s="76"/>
      <c r="M15" s="75">
        <f>'Comptabilité communale'!D102</f>
        <v>0</v>
      </c>
      <c r="N15" s="78"/>
      <c r="O15" s="76"/>
      <c r="P15" s="75">
        <f>'Comptabilité provinciale'!D175</f>
        <v>0</v>
      </c>
      <c r="Q15" s="122"/>
      <c r="R15" s="76"/>
      <c r="S15" s="75">
        <f>SUM(G15:P15)</f>
        <v>0</v>
      </c>
      <c r="T15" s="122"/>
      <c r="U15" s="17"/>
      <c r="V15" s="17"/>
    </row>
    <row r="16" spans="1:22" x14ac:dyDescent="0.25">
      <c r="A16" s="34"/>
      <c r="B16" s="79"/>
      <c r="C16" s="79"/>
      <c r="D16" s="80"/>
      <c r="E16" s="80"/>
      <c r="F16" s="74"/>
      <c r="G16" s="76"/>
      <c r="H16" s="78"/>
      <c r="I16" s="74"/>
      <c r="J16" s="76"/>
      <c r="K16" s="78"/>
      <c r="L16" s="76"/>
      <c r="M16" s="76"/>
      <c r="N16" s="78"/>
      <c r="O16" s="76"/>
      <c r="P16" s="87"/>
      <c r="Q16" s="122"/>
      <c r="R16" s="76"/>
      <c r="S16" s="87"/>
      <c r="T16" s="122"/>
      <c r="U16" s="17"/>
      <c r="V16" s="17"/>
    </row>
    <row r="17" spans="1:22" s="189" customFormat="1" x14ac:dyDescent="0.25">
      <c r="A17" s="169" t="s">
        <v>138</v>
      </c>
      <c r="B17" s="170" t="s">
        <v>550</v>
      </c>
      <c r="C17" s="170" t="s">
        <v>550</v>
      </c>
      <c r="D17" s="183">
        <v>64</v>
      </c>
      <c r="E17" s="183" t="s">
        <v>550</v>
      </c>
      <c r="F17" s="171"/>
      <c r="G17" s="184" t="s">
        <v>550</v>
      </c>
      <c r="H17" s="185"/>
      <c r="I17" s="171"/>
      <c r="J17" s="184" t="s">
        <v>550</v>
      </c>
      <c r="K17" s="185"/>
      <c r="L17" s="186"/>
      <c r="M17" s="187">
        <f>'Comptabilité communale'!D113</f>
        <v>0</v>
      </c>
      <c r="N17" s="185"/>
      <c r="O17" s="186"/>
      <c r="P17" s="184" t="s">
        <v>550</v>
      </c>
      <c r="Q17" s="188"/>
      <c r="R17" s="186"/>
      <c r="S17" s="187">
        <f>SUM(G17:P17)</f>
        <v>0</v>
      </c>
      <c r="T17" s="188"/>
      <c r="U17" s="182"/>
      <c r="V17" s="182"/>
    </row>
    <row r="18" spans="1:22" x14ac:dyDescent="0.25">
      <c r="A18" s="34"/>
      <c r="B18" s="79"/>
      <c r="C18" s="79"/>
      <c r="D18" s="80"/>
      <c r="E18" s="80"/>
      <c r="F18" s="74"/>
      <c r="G18" s="76"/>
      <c r="H18" s="78"/>
      <c r="I18" s="74"/>
      <c r="J18" s="76"/>
      <c r="K18" s="78"/>
      <c r="L18" s="76"/>
      <c r="M18" s="76"/>
      <c r="N18" s="78"/>
      <c r="O18" s="76"/>
      <c r="P18" s="87"/>
      <c r="Q18" s="122"/>
      <c r="R18" s="76"/>
      <c r="S18" s="87"/>
      <c r="T18" s="122"/>
      <c r="U18" s="17"/>
      <c r="V18" s="17"/>
    </row>
    <row r="19" spans="1:22" x14ac:dyDescent="0.25">
      <c r="A19" s="17" t="s">
        <v>37</v>
      </c>
      <c r="B19" s="72">
        <v>64</v>
      </c>
      <c r="C19" s="72">
        <v>64</v>
      </c>
      <c r="D19" s="73" t="s">
        <v>550</v>
      </c>
      <c r="E19" s="73" t="s">
        <v>555</v>
      </c>
      <c r="F19" s="74"/>
      <c r="G19" s="75">
        <f>'ASBL-Comptabilité simplifiée'!C20</f>
        <v>0</v>
      </c>
      <c r="H19" s="78"/>
      <c r="I19" s="74"/>
      <c r="J19" s="75">
        <f>'ASBL-Comptabilité partie double'!D149+'ASBL-Comptabilité partie double'!D150</f>
        <v>0</v>
      </c>
      <c r="K19" s="78"/>
      <c r="L19" s="76"/>
      <c r="M19" s="164" t="s">
        <v>550</v>
      </c>
      <c r="N19" s="78"/>
      <c r="O19" s="76"/>
      <c r="P19" s="75">
        <f>'Comptabilité provinciale'!D180+'Comptabilité provinciale'!D189+'Comptabilité provinciale'!D191</f>
        <v>0</v>
      </c>
      <c r="Q19" s="105"/>
      <c r="R19" s="76"/>
      <c r="S19" s="75">
        <f>SUM(G19:P19)</f>
        <v>0</v>
      </c>
      <c r="T19" s="105"/>
      <c r="U19" s="17"/>
      <c r="V19" s="17"/>
    </row>
    <row r="20" spans="1:22" x14ac:dyDescent="0.25">
      <c r="A20" s="34"/>
      <c r="B20" s="79"/>
      <c r="C20" s="79"/>
      <c r="D20" s="80"/>
      <c r="E20" s="80"/>
      <c r="F20" s="74"/>
      <c r="G20" s="76"/>
      <c r="H20" s="78"/>
      <c r="I20" s="74"/>
      <c r="J20" s="76"/>
      <c r="K20" s="78"/>
      <c r="L20" s="76"/>
      <c r="M20" s="76"/>
      <c r="N20" s="78"/>
      <c r="O20" s="76"/>
      <c r="P20" s="87"/>
      <c r="Q20" s="122"/>
      <c r="R20" s="76"/>
      <c r="S20" s="87"/>
      <c r="T20" s="122"/>
      <c r="U20" s="17"/>
      <c r="V20" s="17"/>
    </row>
    <row r="21" spans="1:22" x14ac:dyDescent="0.25">
      <c r="A21" s="47" t="s">
        <v>139</v>
      </c>
      <c r="B21" s="72">
        <v>65</v>
      </c>
      <c r="C21" s="72">
        <v>65</v>
      </c>
      <c r="D21" s="73">
        <v>65</v>
      </c>
      <c r="E21" s="73">
        <v>65</v>
      </c>
      <c r="F21" s="74"/>
      <c r="G21" s="75">
        <f>'ASBL-Comptabilité simplifiée'!C21</f>
        <v>0</v>
      </c>
      <c r="H21" s="78"/>
      <c r="I21" s="74"/>
      <c r="J21" s="75">
        <f>'ASBL-Comptabilité partie double'!D152</f>
        <v>0</v>
      </c>
      <c r="K21" s="78"/>
      <c r="L21" s="76"/>
      <c r="M21" s="75">
        <f>'Comptabilité communale'!D115</f>
        <v>0</v>
      </c>
      <c r="N21" s="78"/>
      <c r="O21" s="76"/>
      <c r="P21" s="75">
        <f>'Comptabilité provinciale'!D195</f>
        <v>0</v>
      </c>
      <c r="Q21" s="122"/>
      <c r="R21" s="76"/>
      <c r="S21" s="75">
        <f>SUM(G21:P21)</f>
        <v>0</v>
      </c>
      <c r="T21" s="122"/>
      <c r="U21" s="17"/>
      <c r="V21" s="17"/>
    </row>
    <row r="22" spans="1:22" x14ac:dyDescent="0.25">
      <c r="A22" s="34"/>
      <c r="B22" s="35"/>
      <c r="C22" s="35"/>
      <c r="D22" s="81"/>
      <c r="E22" s="81"/>
      <c r="F22" s="74"/>
      <c r="G22" s="76"/>
      <c r="H22" s="78"/>
      <c r="I22" s="74"/>
      <c r="J22" s="76"/>
      <c r="K22" s="78"/>
      <c r="L22" s="76"/>
      <c r="M22" s="76"/>
      <c r="N22" s="78"/>
      <c r="O22" s="76"/>
      <c r="P22" s="87"/>
      <c r="Q22" s="122"/>
      <c r="R22" s="76"/>
      <c r="S22" s="87"/>
      <c r="T22" s="122"/>
      <c r="U22" s="17"/>
      <c r="V22" s="17"/>
    </row>
    <row r="23" spans="1:22" x14ac:dyDescent="0.25">
      <c r="A23" s="82" t="s">
        <v>39</v>
      </c>
      <c r="B23" s="72">
        <v>66</v>
      </c>
      <c r="C23" s="72">
        <v>66</v>
      </c>
      <c r="D23" s="73">
        <v>67</v>
      </c>
      <c r="E23" s="73">
        <v>66</v>
      </c>
      <c r="F23" s="74"/>
      <c r="G23" s="75">
        <f>'ASBL-Comptabilité simplifiée'!C22</f>
        <v>0</v>
      </c>
      <c r="H23" s="78"/>
      <c r="I23" s="74"/>
      <c r="J23" s="75">
        <f>'ASBL-Comptabilité partie double'!D154</f>
        <v>0</v>
      </c>
      <c r="K23" s="78"/>
      <c r="L23" s="76"/>
      <c r="M23" s="75">
        <f>'Comptabilité communale'!D120</f>
        <v>0</v>
      </c>
      <c r="N23" s="78"/>
      <c r="O23" s="76"/>
      <c r="P23" s="75">
        <f>'Comptabilité provinciale'!D197</f>
        <v>0</v>
      </c>
      <c r="Q23" s="122"/>
      <c r="R23" s="76"/>
      <c r="S23" s="75">
        <f>SUM(G23:P23)</f>
        <v>0</v>
      </c>
      <c r="T23" s="122"/>
      <c r="U23" s="17"/>
      <c r="V23" s="17"/>
    </row>
    <row r="24" spans="1:22" x14ac:dyDescent="0.25">
      <c r="A24" s="34"/>
      <c r="B24" s="35"/>
      <c r="C24" s="35"/>
      <c r="D24" s="81"/>
      <c r="E24" s="81"/>
      <c r="F24" s="74"/>
      <c r="G24" s="76"/>
      <c r="H24" s="78"/>
      <c r="I24" s="74"/>
      <c r="J24" s="76"/>
      <c r="K24" s="78"/>
      <c r="L24" s="76"/>
      <c r="M24" s="76"/>
      <c r="N24" s="78"/>
      <c r="O24" s="76"/>
      <c r="P24" s="76"/>
      <c r="Q24" s="122"/>
      <c r="R24" s="76"/>
      <c r="S24" s="76"/>
      <c r="T24" s="122"/>
      <c r="U24" s="17"/>
      <c r="V24" s="17"/>
    </row>
    <row r="25" spans="1:22" ht="20.100000000000001" customHeight="1" thickBot="1" x14ac:dyDescent="0.3">
      <c r="A25" s="191" t="s">
        <v>140</v>
      </c>
      <c r="B25" s="38"/>
      <c r="C25" s="38"/>
      <c r="D25" s="83"/>
      <c r="E25" s="83"/>
      <c r="F25" s="155"/>
      <c r="G25" s="85">
        <f>SUM(G7:G23)</f>
        <v>0</v>
      </c>
      <c r="H25" s="90"/>
      <c r="I25" s="155"/>
      <c r="J25" s="86">
        <f>SUM(J7:J23)</f>
        <v>0</v>
      </c>
      <c r="K25" s="90"/>
      <c r="L25" s="86"/>
      <c r="M25" s="86">
        <f>SUM(M7:M23)-M17</f>
        <v>0</v>
      </c>
      <c r="N25" s="90"/>
      <c r="O25" s="91"/>
      <c r="P25" s="86">
        <f>SUM(P7:P23)</f>
        <v>0</v>
      </c>
      <c r="Q25" s="156"/>
      <c r="R25" s="91"/>
      <c r="S25" s="86">
        <f>SUM(S7:S23)-S17</f>
        <v>0</v>
      </c>
      <c r="T25" s="156"/>
      <c r="U25" s="17"/>
      <c r="V25" s="17"/>
    </row>
    <row r="26" spans="1:22" ht="14.4" thickTop="1" thickBot="1" x14ac:dyDescent="0.3">
      <c r="B26" s="22"/>
      <c r="C26" s="22"/>
      <c r="D26" s="22"/>
      <c r="E26" s="22"/>
      <c r="F26" s="47"/>
      <c r="G26" s="47"/>
      <c r="H26" s="17"/>
      <c r="I26" s="4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9.5" customHeight="1" thickBot="1" x14ac:dyDescent="0.3">
      <c r="A27" s="200" t="s">
        <v>582</v>
      </c>
      <c r="B27" s="173"/>
      <c r="C27" s="174"/>
      <c r="D27" s="175"/>
      <c r="E27" s="175"/>
      <c r="F27" s="176"/>
      <c r="G27" s="177">
        <f>IF(G25&lt;G61,G61-G25,0)</f>
        <v>0</v>
      </c>
      <c r="H27" s="178"/>
      <c r="I27" s="176"/>
      <c r="J27" s="177">
        <f>IF(J25&lt;J61,J61-J25,0)</f>
        <v>0</v>
      </c>
      <c r="K27" s="178"/>
      <c r="L27" s="179"/>
      <c r="M27" s="177">
        <f>IF(M25&lt;M61,M61-M25,0)</f>
        <v>0</v>
      </c>
      <c r="N27" s="178"/>
      <c r="O27" s="180"/>
      <c r="P27" s="177">
        <f>IF(P25&lt;P61,P61-P25,0)</f>
        <v>0</v>
      </c>
      <c r="Q27" s="181"/>
      <c r="R27" s="180"/>
      <c r="S27" s="177">
        <f>IF(S25&lt;S61,S61-S25,0)</f>
        <v>0</v>
      </c>
      <c r="T27" s="181"/>
      <c r="U27" s="17"/>
      <c r="V27" s="17"/>
    </row>
    <row r="28" spans="1:22" ht="13.8" thickBot="1" x14ac:dyDescent="0.3">
      <c r="A28" s="104"/>
      <c r="B28" s="22"/>
      <c r="C28" s="22"/>
      <c r="D28" s="22"/>
      <c r="E28" s="22"/>
      <c r="F28" s="47"/>
      <c r="G28" s="47"/>
      <c r="H28" s="17"/>
      <c r="I28" s="4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9.5" customHeight="1" thickBot="1" x14ac:dyDescent="0.3">
      <c r="A29" s="191" t="s">
        <v>574</v>
      </c>
      <c r="B29" s="173"/>
      <c r="C29" s="174"/>
      <c r="D29" s="175"/>
      <c r="E29" s="175"/>
      <c r="F29" s="176"/>
      <c r="G29" s="177">
        <f>G25+G27</f>
        <v>0</v>
      </c>
      <c r="H29" s="178"/>
      <c r="I29" s="176"/>
      <c r="J29" s="179">
        <f>J25+J27</f>
        <v>0</v>
      </c>
      <c r="K29" s="178"/>
      <c r="L29" s="179"/>
      <c r="M29" s="179">
        <f>M25+M27</f>
        <v>0</v>
      </c>
      <c r="N29" s="178"/>
      <c r="O29" s="180"/>
      <c r="P29" s="179">
        <f>P25+P27</f>
        <v>0</v>
      </c>
      <c r="Q29" s="181"/>
      <c r="R29" s="180"/>
      <c r="S29" s="179">
        <f>S25+S27</f>
        <v>0</v>
      </c>
      <c r="T29" s="181"/>
      <c r="U29" s="17"/>
      <c r="V29" s="17"/>
    </row>
    <row r="30" spans="1:22" ht="19.5" customHeight="1" x14ac:dyDescent="0.25">
      <c r="A30" s="191"/>
      <c r="B30" s="152"/>
      <c r="C30" s="152"/>
      <c r="D30" s="152"/>
      <c r="E30" s="152"/>
      <c r="F30" s="153"/>
      <c r="G30" s="358"/>
      <c r="H30" s="76"/>
      <c r="I30" s="153"/>
      <c r="J30" s="76"/>
      <c r="K30" s="76"/>
      <c r="L30" s="76"/>
      <c r="M30" s="76"/>
      <c r="N30" s="76"/>
      <c r="O30" s="76"/>
      <c r="P30" s="76"/>
      <c r="Q30" s="20"/>
      <c r="R30" s="76"/>
      <c r="S30" s="76"/>
      <c r="T30" s="20"/>
      <c r="U30" s="17"/>
      <c r="V30" s="17"/>
    </row>
    <row r="31" spans="1:22" ht="19.5" customHeight="1" x14ac:dyDescent="0.25">
      <c r="A31" s="191"/>
      <c r="B31" s="152"/>
      <c r="C31" s="152"/>
      <c r="D31" s="152"/>
      <c r="E31" s="152"/>
      <c r="F31" s="153"/>
      <c r="G31" s="358"/>
      <c r="H31" s="76"/>
      <c r="I31" s="153"/>
      <c r="J31" s="76"/>
      <c r="K31" s="76"/>
      <c r="L31" s="76"/>
      <c r="M31" s="76"/>
      <c r="N31" s="76"/>
      <c r="O31" s="76"/>
      <c r="P31" s="76"/>
      <c r="Q31" s="20"/>
      <c r="R31" s="76"/>
      <c r="S31" s="76"/>
      <c r="T31" s="20"/>
      <c r="U31" s="17"/>
      <c r="V31" s="17"/>
    </row>
    <row r="32" spans="1:22" ht="19.5" customHeight="1" x14ac:dyDescent="0.25">
      <c r="A32" s="191"/>
      <c r="B32" s="152"/>
      <c r="C32" s="152"/>
      <c r="D32" s="152"/>
      <c r="E32" s="152"/>
      <c r="F32" s="153"/>
      <c r="G32" s="358"/>
      <c r="H32" s="76"/>
      <c r="I32" s="153"/>
      <c r="J32" s="76"/>
      <c r="K32" s="76"/>
      <c r="L32" s="76"/>
      <c r="M32" s="76"/>
      <c r="N32" s="76"/>
      <c r="O32" s="76"/>
      <c r="P32" s="76"/>
      <c r="Q32" s="20"/>
      <c r="R32" s="76"/>
      <c r="S32" s="76"/>
      <c r="T32" s="20"/>
      <c r="U32" s="17"/>
      <c r="V32" s="17"/>
    </row>
    <row r="33" spans="1:22" ht="19.5" customHeight="1" x14ac:dyDescent="0.25">
      <c r="A33" s="191"/>
      <c r="B33" s="152"/>
      <c r="C33" s="152"/>
      <c r="D33" s="152"/>
      <c r="E33" s="152"/>
      <c r="F33" s="153"/>
      <c r="G33" s="358"/>
      <c r="H33" s="76"/>
      <c r="I33" s="153"/>
      <c r="J33" s="76"/>
      <c r="K33" s="76"/>
      <c r="L33" s="76"/>
      <c r="M33" s="76"/>
      <c r="N33" s="76"/>
      <c r="O33" s="76"/>
      <c r="P33" s="76"/>
      <c r="Q33" s="20"/>
      <c r="R33" s="76"/>
      <c r="S33" s="76"/>
      <c r="T33" s="20"/>
      <c r="U33" s="17"/>
      <c r="V33" s="17"/>
    </row>
    <row r="34" spans="1:22" x14ac:dyDescent="0.25">
      <c r="A34" s="104"/>
      <c r="B34" s="22"/>
      <c r="C34" s="22"/>
      <c r="D34" s="22"/>
      <c r="E34" s="22"/>
      <c r="F34" s="47"/>
      <c r="G34" s="47"/>
      <c r="H34" s="17"/>
      <c r="I34" s="4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5">
      <c r="A35" s="104"/>
      <c r="B35" s="22"/>
      <c r="C35" s="22"/>
      <c r="D35" s="22"/>
      <c r="E35" s="22"/>
      <c r="F35" s="47"/>
      <c r="G35" s="47"/>
      <c r="H35" s="17"/>
      <c r="I35" s="4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25">
      <c r="B36" s="22"/>
      <c r="C36" s="22"/>
      <c r="D36" s="22"/>
      <c r="E36" s="22"/>
      <c r="F36" s="47"/>
      <c r="G36" s="47"/>
      <c r="H36" s="17"/>
      <c r="I36" s="4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.6" x14ac:dyDescent="0.25">
      <c r="A37" s="62" t="s">
        <v>135</v>
      </c>
      <c r="B37" s="63"/>
      <c r="C37" s="63"/>
      <c r="D37" s="63"/>
      <c r="E37" s="63"/>
      <c r="F37" s="157"/>
      <c r="G37" s="157" t="s">
        <v>40</v>
      </c>
      <c r="H37" s="17"/>
      <c r="I37" s="15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x14ac:dyDescent="0.25">
      <c r="A38" s="65"/>
      <c r="B38" s="66"/>
      <c r="C38" s="66"/>
      <c r="D38" s="66"/>
      <c r="E38" s="66"/>
      <c r="F38" s="158"/>
      <c r="G38" s="158"/>
      <c r="H38" s="159"/>
      <c r="I38" s="158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7"/>
      <c r="V38" s="17"/>
    </row>
    <row r="39" spans="1:22" ht="64.5" customHeight="1" thickBot="1" x14ac:dyDescent="0.3">
      <c r="B39" s="67" t="s">
        <v>543</v>
      </c>
      <c r="C39" s="67" t="s">
        <v>544</v>
      </c>
      <c r="D39" s="67" t="s">
        <v>542</v>
      </c>
      <c r="E39" s="67" t="s">
        <v>551</v>
      </c>
      <c r="F39" s="400" t="s">
        <v>545</v>
      </c>
      <c r="G39" s="401"/>
      <c r="H39" s="402"/>
      <c r="I39" s="149"/>
      <c r="J39" s="150" t="s">
        <v>546</v>
      </c>
      <c r="K39" s="151"/>
      <c r="L39" s="400" t="s">
        <v>556</v>
      </c>
      <c r="M39" s="401"/>
      <c r="N39" s="402"/>
      <c r="O39" s="400" t="s">
        <v>623</v>
      </c>
      <c r="P39" s="401"/>
      <c r="Q39" s="402"/>
      <c r="R39" s="400" t="s">
        <v>136</v>
      </c>
      <c r="S39" s="401"/>
      <c r="T39" s="402"/>
      <c r="U39" s="17"/>
      <c r="V39" s="17"/>
    </row>
    <row r="40" spans="1:22" ht="13.5" customHeight="1" thickTop="1" x14ac:dyDescent="0.25">
      <c r="B40" s="25"/>
      <c r="C40" s="25"/>
      <c r="D40" s="68"/>
      <c r="E40" s="68"/>
      <c r="F40" s="160"/>
      <c r="G40" s="161"/>
      <c r="H40" s="162"/>
      <c r="I40" s="160"/>
      <c r="J40" s="161"/>
      <c r="K40" s="162"/>
      <c r="L40" s="161"/>
      <c r="M40" s="161"/>
      <c r="N40" s="162"/>
      <c r="O40" s="76"/>
      <c r="P40" s="76"/>
      <c r="Q40" s="163"/>
      <c r="R40" s="76"/>
      <c r="S40" s="76"/>
      <c r="T40" s="163"/>
      <c r="U40" s="17"/>
      <c r="V40" s="17"/>
    </row>
    <row r="41" spans="1:22" ht="13.5" customHeight="1" x14ac:dyDescent="0.25">
      <c r="A41" s="88" t="s">
        <v>568</v>
      </c>
      <c r="B41" s="72">
        <v>70</v>
      </c>
      <c r="C41" s="72">
        <v>70</v>
      </c>
      <c r="D41" s="73" t="s">
        <v>631</v>
      </c>
      <c r="E41" s="73">
        <v>70</v>
      </c>
      <c r="F41" s="74"/>
      <c r="G41" s="75">
        <f>SUM('ASBL-Comptabilité simplifiée'!G41:G43)</f>
        <v>0</v>
      </c>
      <c r="H41" s="78"/>
      <c r="I41" s="74"/>
      <c r="J41" s="75">
        <f>'ASBL-Comptabilité partie double'!D168</f>
        <v>0</v>
      </c>
      <c r="K41" s="78"/>
      <c r="L41" s="76"/>
      <c r="M41" s="75">
        <f>'Comptabilité communale'!D155+'Comptabilité communale'!D157</f>
        <v>0</v>
      </c>
      <c r="N41" s="78"/>
      <c r="O41" s="76"/>
      <c r="P41" s="75">
        <f>'Comptabilité provinciale'!D219+'Comptabilité provinciale'!D221+'Comptabilité provinciale'!D236</f>
        <v>0</v>
      </c>
      <c r="Q41" s="122"/>
      <c r="R41" s="76"/>
      <c r="S41" s="75">
        <f>SUM(G41:P41)</f>
        <v>0</v>
      </c>
      <c r="T41" s="122"/>
      <c r="U41" s="17"/>
      <c r="V41" s="17"/>
    </row>
    <row r="42" spans="1:22" ht="13.5" customHeight="1" x14ac:dyDescent="0.25">
      <c r="A42" s="88"/>
      <c r="B42" s="72"/>
      <c r="C42" s="72"/>
      <c r="D42" s="73"/>
      <c r="E42" s="73"/>
      <c r="F42" s="74"/>
      <c r="G42" s="76"/>
      <c r="H42" s="78"/>
      <c r="I42" s="74"/>
      <c r="J42" s="76"/>
      <c r="K42" s="78"/>
      <c r="L42" s="76"/>
      <c r="M42" s="76"/>
      <c r="N42" s="78"/>
      <c r="O42" s="76"/>
      <c r="P42" s="76"/>
      <c r="Q42" s="122"/>
      <c r="R42" s="76"/>
      <c r="S42" s="76"/>
      <c r="T42" s="122"/>
      <c r="U42" s="17"/>
      <c r="V42" s="17"/>
    </row>
    <row r="43" spans="1:22" ht="13.5" customHeight="1" x14ac:dyDescent="0.25">
      <c r="A43" s="88" t="s">
        <v>566</v>
      </c>
      <c r="B43" s="89" t="s">
        <v>550</v>
      </c>
      <c r="C43" s="89" t="s">
        <v>562</v>
      </c>
      <c r="D43" s="73" t="s">
        <v>550</v>
      </c>
      <c r="E43" s="73">
        <v>71</v>
      </c>
      <c r="F43" s="74"/>
      <c r="G43" s="164" t="s">
        <v>550</v>
      </c>
      <c r="H43" s="78"/>
      <c r="I43" s="74"/>
      <c r="J43" s="75">
        <f>'ASBL-Comptabilité partie double'!D172</f>
        <v>0</v>
      </c>
      <c r="K43" s="78"/>
      <c r="L43" s="76"/>
      <c r="M43" s="164" t="s">
        <v>550</v>
      </c>
      <c r="N43" s="78"/>
      <c r="O43" s="76"/>
      <c r="P43" s="75">
        <f>'Comptabilité provinciale'!D238</f>
        <v>0</v>
      </c>
      <c r="Q43" s="122"/>
      <c r="R43" s="76"/>
      <c r="S43" s="75">
        <f>SUM(G43:P43)</f>
        <v>0</v>
      </c>
      <c r="T43" s="122"/>
      <c r="U43" s="17"/>
      <c r="V43" s="17"/>
    </row>
    <row r="44" spans="1:22" ht="13.5" customHeight="1" x14ac:dyDescent="0.25">
      <c r="A44" s="88"/>
      <c r="B44" s="72"/>
      <c r="C44" s="72"/>
      <c r="D44" s="73"/>
      <c r="E44" s="73"/>
      <c r="F44" s="74"/>
      <c r="G44" s="76"/>
      <c r="H44" s="78"/>
      <c r="I44" s="74"/>
      <c r="J44" s="76"/>
      <c r="K44" s="78"/>
      <c r="L44" s="76"/>
      <c r="M44" s="172"/>
      <c r="N44" s="78"/>
      <c r="O44" s="76"/>
      <c r="P44" s="87"/>
      <c r="Q44" s="122"/>
      <c r="R44" s="76"/>
      <c r="S44" s="87"/>
      <c r="T44" s="122"/>
      <c r="U44" s="17"/>
      <c r="V44" s="17"/>
    </row>
    <row r="45" spans="1:22" ht="13.5" customHeight="1" x14ac:dyDescent="0.25">
      <c r="A45" s="88" t="s">
        <v>567</v>
      </c>
      <c r="B45" s="89" t="s">
        <v>550</v>
      </c>
      <c r="C45" s="89" t="s">
        <v>563</v>
      </c>
      <c r="D45" s="73" t="s">
        <v>550</v>
      </c>
      <c r="E45" s="73">
        <v>72</v>
      </c>
      <c r="F45" s="74"/>
      <c r="G45" s="164" t="s">
        <v>550</v>
      </c>
      <c r="H45" s="78"/>
      <c r="I45" s="74"/>
      <c r="J45" s="75">
        <f>'ASBL-Comptabilité partie double'!D173</f>
        <v>0</v>
      </c>
      <c r="K45" s="78"/>
      <c r="L45" s="76"/>
      <c r="M45" s="164" t="s">
        <v>550</v>
      </c>
      <c r="N45" s="78"/>
      <c r="O45" s="76"/>
      <c r="P45" s="75">
        <f>'Comptabilité provinciale'!D243</f>
        <v>0</v>
      </c>
      <c r="Q45" s="122"/>
      <c r="R45" s="76"/>
      <c r="S45" s="75">
        <f>SUM(G45:P45)</f>
        <v>0</v>
      </c>
      <c r="T45" s="122"/>
      <c r="U45" s="17"/>
      <c r="V45" s="17"/>
    </row>
    <row r="46" spans="1:22" ht="13.5" customHeight="1" x14ac:dyDescent="0.25">
      <c r="A46" s="88"/>
      <c r="B46" s="89"/>
      <c r="C46" s="89"/>
      <c r="D46" s="73"/>
      <c r="E46" s="73"/>
      <c r="F46" s="74"/>
      <c r="G46" s="172"/>
      <c r="H46" s="78"/>
      <c r="I46" s="74"/>
      <c r="J46" s="76"/>
      <c r="K46" s="78"/>
      <c r="L46" s="76"/>
      <c r="M46" s="172"/>
      <c r="N46" s="78"/>
      <c r="O46" s="76"/>
      <c r="P46" s="76"/>
      <c r="Q46" s="122"/>
      <c r="R46" s="76"/>
      <c r="S46" s="76"/>
      <c r="T46" s="122"/>
      <c r="U46" s="17"/>
      <c r="V46" s="17"/>
    </row>
    <row r="47" spans="1:22" ht="13.5" customHeight="1" x14ac:dyDescent="0.25">
      <c r="A47" s="47" t="s">
        <v>569</v>
      </c>
      <c r="B47" s="89"/>
      <c r="C47" s="89"/>
      <c r="D47" s="73"/>
      <c r="E47" s="73"/>
      <c r="F47" s="74"/>
      <c r="G47" s="172"/>
      <c r="H47" s="78"/>
      <c r="I47" s="74"/>
      <c r="J47" s="76"/>
      <c r="K47" s="78"/>
      <c r="L47" s="76"/>
      <c r="M47" s="76"/>
      <c r="N47" s="78"/>
      <c r="O47" s="76"/>
      <c r="P47" s="76"/>
      <c r="Q47" s="122"/>
      <c r="R47" s="76"/>
      <c r="S47" s="76"/>
      <c r="T47" s="122"/>
      <c r="U47" s="17"/>
      <c r="V47" s="17"/>
    </row>
    <row r="48" spans="1:22" ht="13.5" customHeight="1" x14ac:dyDescent="0.25">
      <c r="A48" s="47" t="s">
        <v>570</v>
      </c>
      <c r="B48" s="89" t="s">
        <v>550</v>
      </c>
      <c r="C48" s="89" t="s">
        <v>550</v>
      </c>
      <c r="D48" s="73">
        <v>72</v>
      </c>
      <c r="E48" s="73" t="s">
        <v>550</v>
      </c>
      <c r="F48" s="74"/>
      <c r="G48" s="164" t="s">
        <v>550</v>
      </c>
      <c r="H48" s="78"/>
      <c r="I48" s="74"/>
      <c r="J48" s="164" t="s">
        <v>550</v>
      </c>
      <c r="K48" s="78"/>
      <c r="L48" s="76"/>
      <c r="M48" s="75">
        <f>'Comptabilité communale'!D166</f>
        <v>0</v>
      </c>
      <c r="N48" s="78"/>
      <c r="O48" s="76"/>
      <c r="P48" s="172" t="s">
        <v>550</v>
      </c>
      <c r="Q48" s="122"/>
      <c r="R48" s="76"/>
      <c r="S48" s="76">
        <f>SUM(G48:P48)</f>
        <v>0</v>
      </c>
      <c r="T48" s="122"/>
      <c r="U48" s="17"/>
      <c r="V48" s="17"/>
    </row>
    <row r="49" spans="1:22" ht="13.5" customHeight="1" x14ac:dyDescent="0.25">
      <c r="A49" s="88"/>
      <c r="B49" s="72"/>
      <c r="C49" s="72"/>
      <c r="D49" s="73"/>
      <c r="E49" s="73"/>
      <c r="F49" s="74"/>
      <c r="G49" s="76"/>
      <c r="H49" s="78"/>
      <c r="I49" s="74"/>
      <c r="J49" s="76"/>
      <c r="K49" s="78"/>
      <c r="L49" s="76"/>
      <c r="M49" s="76"/>
      <c r="N49" s="78"/>
      <c r="O49" s="76"/>
      <c r="P49" s="87"/>
      <c r="Q49" s="122"/>
      <c r="R49" s="76"/>
      <c r="S49" s="87"/>
      <c r="T49" s="122"/>
      <c r="U49" s="17"/>
      <c r="V49" s="17"/>
    </row>
    <row r="50" spans="1:22" ht="13.5" customHeight="1" x14ac:dyDescent="0.25">
      <c r="A50" s="88" t="s">
        <v>564</v>
      </c>
      <c r="B50" s="72">
        <v>73</v>
      </c>
      <c r="C50" s="72">
        <v>73</v>
      </c>
      <c r="D50" s="73">
        <v>73</v>
      </c>
      <c r="E50" s="73">
        <v>74</v>
      </c>
      <c r="F50" s="74"/>
      <c r="G50" s="75">
        <f>'ASBL-Comptabilité simplifiée'!G6+'ASBL-Comptabilité simplifiée'!G13+'ASBL-Comptabilité simplifiée'!G17</f>
        <v>0</v>
      </c>
      <c r="H50" s="78"/>
      <c r="I50" s="74"/>
      <c r="J50" s="75">
        <f>'ASBL-Comptabilité partie double'!D174</f>
        <v>0</v>
      </c>
      <c r="K50" s="78"/>
      <c r="L50" s="76"/>
      <c r="M50" s="75">
        <f>'Comptabilité communale'!D168</f>
        <v>0</v>
      </c>
      <c r="N50" s="78"/>
      <c r="O50" s="76"/>
      <c r="P50" s="75">
        <f>'Comptabilité provinciale'!D250</f>
        <v>0</v>
      </c>
      <c r="Q50" s="122"/>
      <c r="R50" s="76"/>
      <c r="S50" s="75">
        <f>SUM(G50:P50)</f>
        <v>0</v>
      </c>
      <c r="T50" s="122"/>
      <c r="U50" s="17"/>
      <c r="V50" s="17"/>
    </row>
    <row r="51" spans="1:22" ht="13.5" customHeight="1" x14ac:dyDescent="0.25">
      <c r="A51" s="88"/>
      <c r="B51" s="72"/>
      <c r="C51" s="72"/>
      <c r="D51" s="73"/>
      <c r="E51" s="73"/>
      <c r="F51" s="74"/>
      <c r="G51" s="76"/>
      <c r="H51" s="78"/>
      <c r="I51" s="74"/>
      <c r="J51" s="76"/>
      <c r="K51" s="78"/>
      <c r="L51" s="76"/>
      <c r="M51" s="76"/>
      <c r="N51" s="78"/>
      <c r="O51" s="76"/>
      <c r="P51" s="76"/>
      <c r="Q51" s="122"/>
      <c r="R51" s="76"/>
      <c r="S51" s="76"/>
      <c r="T51" s="122"/>
      <c r="U51" s="17"/>
      <c r="V51" s="17"/>
    </row>
    <row r="52" spans="1:22" ht="13.5" customHeight="1" x14ac:dyDescent="0.25">
      <c r="A52" s="17" t="s">
        <v>519</v>
      </c>
      <c r="B52" s="72">
        <v>74</v>
      </c>
      <c r="C52" s="72">
        <v>74</v>
      </c>
      <c r="D52" s="73" t="s">
        <v>550</v>
      </c>
      <c r="E52" s="73">
        <v>74</v>
      </c>
      <c r="F52" s="74"/>
      <c r="G52" s="75">
        <f>'ASBL-Comptabilité simplifiée'!G44</f>
        <v>0</v>
      </c>
      <c r="H52" s="78"/>
      <c r="I52" s="74"/>
      <c r="J52" s="75">
        <f>'ASBL-Comptabilité partie double'!D201</f>
        <v>0</v>
      </c>
      <c r="K52" s="78"/>
      <c r="L52" s="76"/>
      <c r="M52" s="164" t="s">
        <v>550</v>
      </c>
      <c r="N52" s="78"/>
      <c r="O52" s="76"/>
      <c r="P52" s="75">
        <f>'Comptabilité provinciale'!D261+'Comptabilité provinciale'!D263</f>
        <v>0</v>
      </c>
      <c r="Q52" s="122"/>
      <c r="R52" s="76"/>
      <c r="S52" s="75">
        <f>SUM(G52:P52)</f>
        <v>0</v>
      </c>
      <c r="T52" s="122"/>
      <c r="U52" s="17"/>
      <c r="V52" s="17"/>
    </row>
    <row r="53" spans="1:22" ht="13.5" customHeight="1" x14ac:dyDescent="0.25">
      <c r="A53" s="17"/>
      <c r="B53" s="72"/>
      <c r="C53" s="72"/>
      <c r="D53" s="73"/>
      <c r="E53" s="73"/>
      <c r="F53" s="74"/>
      <c r="G53" s="76"/>
      <c r="H53" s="78"/>
      <c r="I53" s="74"/>
      <c r="J53" s="76"/>
      <c r="K53" s="78"/>
      <c r="L53" s="76"/>
      <c r="M53" s="76"/>
      <c r="N53" s="78"/>
      <c r="O53" s="76"/>
      <c r="P53" s="87"/>
      <c r="Q53" s="122"/>
      <c r="R53" s="76"/>
      <c r="S53" s="87"/>
      <c r="T53" s="122"/>
      <c r="U53" s="17"/>
      <c r="V53" s="17"/>
    </row>
    <row r="54" spans="1:22" s="189" customFormat="1" ht="13.5" customHeight="1" x14ac:dyDescent="0.25">
      <c r="A54" s="182" t="s">
        <v>571</v>
      </c>
      <c r="B54" s="190" t="s">
        <v>550</v>
      </c>
      <c r="C54" s="190" t="s">
        <v>550</v>
      </c>
      <c r="D54" s="183">
        <v>74</v>
      </c>
      <c r="E54" s="183" t="s">
        <v>550</v>
      </c>
      <c r="F54" s="171"/>
      <c r="G54" s="184" t="s">
        <v>550</v>
      </c>
      <c r="H54" s="185"/>
      <c r="I54" s="171"/>
      <c r="J54" s="184" t="s">
        <v>550</v>
      </c>
      <c r="K54" s="185"/>
      <c r="L54" s="186"/>
      <c r="M54" s="187">
        <f>'Comptabilité communale'!D178</f>
        <v>0</v>
      </c>
      <c r="N54" s="185"/>
      <c r="O54" s="186"/>
      <c r="P54" s="184" t="s">
        <v>550</v>
      </c>
      <c r="Q54" s="188"/>
      <c r="R54" s="186"/>
      <c r="S54" s="187">
        <f>SUM(G54:P54)</f>
        <v>0</v>
      </c>
      <c r="T54" s="188"/>
      <c r="U54" s="182"/>
      <c r="V54" s="182"/>
    </row>
    <row r="55" spans="1:22" s="189" customFormat="1" ht="13.5" customHeight="1" x14ac:dyDescent="0.25">
      <c r="A55" s="182" t="s">
        <v>572</v>
      </c>
      <c r="B55" s="190"/>
      <c r="C55" s="190"/>
      <c r="D55" s="183"/>
      <c r="E55" s="183"/>
      <c r="F55" s="171"/>
      <c r="G55" s="186"/>
      <c r="H55" s="185"/>
      <c r="I55" s="171"/>
      <c r="J55" s="186"/>
      <c r="K55" s="185"/>
      <c r="L55" s="186"/>
      <c r="M55" s="186"/>
      <c r="N55" s="185"/>
      <c r="O55" s="186"/>
      <c r="P55" s="186"/>
      <c r="Q55" s="188"/>
      <c r="R55" s="186"/>
      <c r="S55" s="186"/>
      <c r="T55" s="188"/>
      <c r="U55" s="182"/>
      <c r="V55" s="182"/>
    </row>
    <row r="56" spans="1:22" ht="13.5" customHeight="1" x14ac:dyDescent="0.25">
      <c r="A56" s="17"/>
      <c r="B56" s="72"/>
      <c r="C56" s="72"/>
      <c r="D56" s="73"/>
      <c r="E56" s="73"/>
      <c r="F56" s="74"/>
      <c r="G56" s="76"/>
      <c r="H56" s="78"/>
      <c r="I56" s="74"/>
      <c r="J56" s="76"/>
      <c r="K56" s="78"/>
      <c r="L56" s="76"/>
      <c r="M56" s="76"/>
      <c r="N56" s="78"/>
      <c r="O56" s="76"/>
      <c r="P56" s="76"/>
      <c r="Q56" s="122"/>
      <c r="R56" s="76"/>
      <c r="S56" s="76"/>
      <c r="T56" s="122"/>
      <c r="U56" s="17"/>
      <c r="V56" s="17"/>
    </row>
    <row r="57" spans="1:22" ht="13.5" customHeight="1" x14ac:dyDescent="0.25">
      <c r="A57" s="17" t="s">
        <v>540</v>
      </c>
      <c r="B57" s="72">
        <v>75</v>
      </c>
      <c r="C57" s="72">
        <v>75</v>
      </c>
      <c r="D57" s="73">
        <v>75</v>
      </c>
      <c r="E57" s="73">
        <v>75</v>
      </c>
      <c r="F57" s="74"/>
      <c r="G57" s="75">
        <f>'ASBL-Comptabilité simplifiée'!G45</f>
        <v>0</v>
      </c>
      <c r="H57" s="78"/>
      <c r="I57" s="74"/>
      <c r="J57" s="75">
        <f>'ASBL-Comptabilité partie double'!D203</f>
        <v>0</v>
      </c>
      <c r="K57" s="78"/>
      <c r="L57" s="76"/>
      <c r="M57" s="75">
        <f>'Comptabilité communale'!D180</f>
        <v>0</v>
      </c>
      <c r="N57" s="78"/>
      <c r="O57" s="76"/>
      <c r="P57" s="75">
        <f>'Comptabilité provinciale'!D274</f>
        <v>0</v>
      </c>
      <c r="Q57" s="122"/>
      <c r="R57" s="76"/>
      <c r="S57" s="75">
        <f>SUM(G57:P57)</f>
        <v>0</v>
      </c>
      <c r="T57" s="122"/>
      <c r="U57" s="17"/>
      <c r="V57" s="17"/>
    </row>
    <row r="58" spans="1:22" ht="13.5" customHeight="1" x14ac:dyDescent="0.25">
      <c r="A58" s="17"/>
      <c r="B58" s="72"/>
      <c r="C58" s="72"/>
      <c r="D58" s="73"/>
      <c r="E58" s="73"/>
      <c r="F58" s="74"/>
      <c r="G58" s="76"/>
      <c r="H58" s="78"/>
      <c r="I58" s="74"/>
      <c r="J58" s="76"/>
      <c r="K58" s="78"/>
      <c r="L58" s="76"/>
      <c r="M58" s="76"/>
      <c r="N58" s="78"/>
      <c r="O58" s="76"/>
      <c r="P58" s="76"/>
      <c r="Q58" s="122"/>
      <c r="R58" s="76"/>
      <c r="S58" s="76"/>
      <c r="T58" s="122"/>
      <c r="U58" s="17"/>
      <c r="V58" s="17"/>
    </row>
    <row r="59" spans="1:22" ht="13.5" customHeight="1" x14ac:dyDescent="0.25">
      <c r="A59" s="17" t="s">
        <v>42</v>
      </c>
      <c r="B59" s="72">
        <v>76</v>
      </c>
      <c r="C59" s="72">
        <v>76</v>
      </c>
      <c r="D59" s="73" t="s">
        <v>632</v>
      </c>
      <c r="E59" s="73">
        <v>76</v>
      </c>
      <c r="F59" s="74"/>
      <c r="G59" s="75">
        <f>'ASBL-Comptabilité simplifiée'!G46</f>
        <v>0</v>
      </c>
      <c r="H59" s="78"/>
      <c r="I59" s="74"/>
      <c r="J59" s="75">
        <f>'ASBL-Comptabilité partie double'!D205</f>
        <v>0</v>
      </c>
      <c r="K59" s="78"/>
      <c r="L59" s="76"/>
      <c r="M59" s="75">
        <f>'Comptabilité communale'!D182+'Comptabilité communale'!D184</f>
        <v>0</v>
      </c>
      <c r="N59" s="78"/>
      <c r="O59" s="76"/>
      <c r="P59" s="75">
        <f>'Comptabilité provinciale'!D276+'Comptabilité provinciale'!D244</f>
        <v>0</v>
      </c>
      <c r="Q59" s="122"/>
      <c r="R59" s="76"/>
      <c r="S59" s="75">
        <f>SUM(G59:P59)</f>
        <v>0</v>
      </c>
      <c r="T59" s="122"/>
      <c r="U59" s="17"/>
      <c r="V59" s="17"/>
    </row>
    <row r="60" spans="1:22" ht="13.5" customHeight="1" x14ac:dyDescent="0.25">
      <c r="A60" s="34"/>
      <c r="B60" s="35"/>
      <c r="C60" s="35"/>
      <c r="D60" s="81"/>
      <c r="E60" s="81"/>
      <c r="F60" s="74"/>
      <c r="G60" s="76"/>
      <c r="H60" s="78"/>
      <c r="I60" s="74"/>
      <c r="J60" s="76"/>
      <c r="K60" s="78"/>
      <c r="L60" s="76"/>
      <c r="M60" s="76"/>
      <c r="N60" s="78"/>
      <c r="O60" s="76"/>
      <c r="P60" s="76"/>
      <c r="Q60" s="122"/>
      <c r="R60" s="76"/>
      <c r="S60" s="76"/>
      <c r="T60" s="122"/>
      <c r="U60" s="17"/>
      <c r="V60" s="17"/>
    </row>
    <row r="61" spans="1:22" ht="20.100000000000001" customHeight="1" thickBot="1" x14ac:dyDescent="0.3">
      <c r="A61" s="191" t="s">
        <v>140</v>
      </c>
      <c r="B61" s="38"/>
      <c r="C61" s="38"/>
      <c r="D61" s="83"/>
      <c r="E61" s="83"/>
      <c r="F61" s="155"/>
      <c r="G61" s="85">
        <f>SUM(G41:G59)</f>
        <v>0</v>
      </c>
      <c r="H61" s="90"/>
      <c r="I61" s="155"/>
      <c r="J61" s="86">
        <f>SUM(J41:J59)</f>
        <v>0</v>
      </c>
      <c r="K61" s="90"/>
      <c r="L61" s="86"/>
      <c r="M61" s="86">
        <f>SUM(M41:M59)-M54</f>
        <v>0</v>
      </c>
      <c r="N61" s="90"/>
      <c r="O61" s="91"/>
      <c r="P61" s="86">
        <f>SUM(P41:P59)</f>
        <v>0</v>
      </c>
      <c r="Q61" s="156"/>
      <c r="R61" s="91"/>
      <c r="S61" s="86">
        <f>SUM(S41:S59)-S54</f>
        <v>0</v>
      </c>
      <c r="T61" s="156"/>
      <c r="U61" s="17"/>
      <c r="V61" s="17"/>
    </row>
    <row r="62" spans="1:22" ht="14.4" thickTop="1" thickBot="1" x14ac:dyDescent="0.3">
      <c r="A62" s="19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9.5" customHeight="1" thickBot="1" x14ac:dyDescent="0.3">
      <c r="A63" s="191" t="s">
        <v>581</v>
      </c>
      <c r="B63" s="173"/>
      <c r="C63" s="174"/>
      <c r="D63" s="175"/>
      <c r="E63" s="175"/>
      <c r="F63" s="176"/>
      <c r="G63" s="177">
        <f>IF(G61&lt;G25,G25-G61,0)</f>
        <v>0</v>
      </c>
      <c r="H63" s="178"/>
      <c r="I63" s="176"/>
      <c r="J63" s="177">
        <f>IF(J61&lt;J25,J25-J61,0)</f>
        <v>0</v>
      </c>
      <c r="K63" s="178"/>
      <c r="L63" s="179"/>
      <c r="M63" s="177">
        <f>IF(M61&lt;M25,M25-M61,0)</f>
        <v>0</v>
      </c>
      <c r="N63" s="178"/>
      <c r="O63" s="180"/>
      <c r="P63" s="177">
        <f>IF(P61&lt;P25,P25-P61,0)</f>
        <v>0</v>
      </c>
      <c r="Q63" s="181"/>
      <c r="R63" s="180"/>
      <c r="S63" s="177">
        <f>IF(S61&lt;S25,S25-S61,0)</f>
        <v>0</v>
      </c>
      <c r="T63" s="181"/>
      <c r="U63" s="17"/>
      <c r="V63" s="17"/>
    </row>
    <row r="64" spans="1:22" ht="13.8" thickBot="1" x14ac:dyDescent="0.3">
      <c r="A64" s="19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20.100000000000001" customHeight="1" thickBot="1" x14ac:dyDescent="0.3">
      <c r="A65" s="191" t="s">
        <v>574</v>
      </c>
      <c r="B65" s="173"/>
      <c r="C65" s="174"/>
      <c r="D65" s="175"/>
      <c r="E65" s="175"/>
      <c r="F65" s="176"/>
      <c r="G65" s="177">
        <f>G61+G63</f>
        <v>0</v>
      </c>
      <c r="H65" s="178"/>
      <c r="I65" s="176"/>
      <c r="J65" s="179">
        <f>J61+J63</f>
        <v>0</v>
      </c>
      <c r="K65" s="178"/>
      <c r="L65" s="179"/>
      <c r="M65" s="179">
        <f>M61+M63</f>
        <v>0</v>
      </c>
      <c r="N65" s="178"/>
      <c r="O65" s="180"/>
      <c r="P65" s="179">
        <f>P61+P63</f>
        <v>0</v>
      </c>
      <c r="Q65" s="181"/>
      <c r="R65" s="180"/>
      <c r="S65" s="179">
        <f>S61+S63</f>
        <v>0</v>
      </c>
      <c r="T65" s="181"/>
      <c r="U65" s="17"/>
      <c r="V65" s="17"/>
    </row>
    <row r="66" spans="1:22" x14ac:dyDescent="0.25"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x14ac:dyDescent="0.25"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x14ac:dyDescent="0.25"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x14ac:dyDescent="0.25"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x14ac:dyDescent="0.25"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x14ac:dyDescent="0.25"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x14ac:dyDescent="0.25"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x14ac:dyDescent="0.25"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x14ac:dyDescent="0.25"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x14ac:dyDescent="0.25"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x14ac:dyDescent="0.25"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x14ac:dyDescent="0.25"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x14ac:dyDescent="0.25"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x14ac:dyDescent="0.25"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x14ac:dyDescent="0.25"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</sheetData>
  <sheetProtection password="CFF5" sheet="1" objects="1" scenarios="1"/>
  <mergeCells count="8">
    <mergeCell ref="R5:T5"/>
    <mergeCell ref="R39:T39"/>
    <mergeCell ref="F5:H5"/>
    <mergeCell ref="L5:N5"/>
    <mergeCell ref="O5:Q5"/>
    <mergeCell ref="F39:H39"/>
    <mergeCell ref="L39:N39"/>
    <mergeCell ref="O39:Q39"/>
  </mergeCells>
  <phoneticPr fontId="20" type="noConversion"/>
  <pageMargins left="0" right="0" top="0.39370078740157483" bottom="0.39370078740157483" header="0.51181102362204722" footer="0.51181102362204722"/>
  <pageSetup paperSize="9" orientation="landscape" r:id="rId1"/>
  <headerFooter alignWithMargins="0">
    <oddHeader>&amp;LConsolidation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52"/>
  <sheetViews>
    <sheetView view="pageBreakPreview" zoomScaleNormal="100" zoomScaleSheetLayoutView="100" workbookViewId="0">
      <selection activeCell="D17" sqref="D17"/>
    </sheetView>
  </sheetViews>
  <sheetFormatPr baseColWidth="10" defaultRowHeight="13.2" x14ac:dyDescent="0.25"/>
  <cols>
    <col min="1" max="1" width="12.33203125" customWidth="1"/>
    <col min="2" max="2" width="10.44140625" customWidth="1"/>
    <col min="3" max="3" width="30.33203125" customWidth="1"/>
    <col min="4" max="4" width="23.109375" customWidth="1"/>
    <col min="5" max="5" width="16" customWidth="1"/>
  </cols>
  <sheetData>
    <row r="1" spans="1:6" ht="38.25" customHeight="1" x14ac:dyDescent="0.25">
      <c r="A1" s="403" t="s">
        <v>641</v>
      </c>
      <c r="B1" s="403"/>
      <c r="C1" s="403"/>
      <c r="D1" s="403"/>
      <c r="E1" s="403"/>
      <c r="F1" s="403"/>
    </row>
    <row r="2" spans="1:6" ht="12.9" customHeight="1" x14ac:dyDescent="0.25">
      <c r="A2" s="403"/>
      <c r="B2" s="403"/>
      <c r="C2" s="403"/>
      <c r="D2" s="403"/>
      <c r="E2" s="403"/>
      <c r="F2" s="403"/>
    </row>
    <row r="3" spans="1:6" ht="12.9" customHeight="1" x14ac:dyDescent="0.25">
      <c r="A3" s="372"/>
      <c r="B3" s="372"/>
      <c r="C3" s="372"/>
      <c r="D3" s="372"/>
      <c r="E3" s="372"/>
      <c r="F3" s="372"/>
    </row>
    <row r="4" spans="1:6" ht="12.9" customHeight="1" x14ac:dyDescent="0.25">
      <c r="A4" s="372"/>
      <c r="B4" s="372"/>
      <c r="C4" s="372"/>
      <c r="D4" s="372"/>
      <c r="E4" s="372"/>
      <c r="F4" s="372"/>
    </row>
    <row r="5" spans="1:6" ht="12.9" customHeight="1" x14ac:dyDescent="0.25">
      <c r="A5" s="372"/>
      <c r="B5" s="372"/>
      <c r="C5" s="372"/>
      <c r="D5" s="372"/>
      <c r="E5" s="372"/>
      <c r="F5" s="372"/>
    </row>
    <row r="6" spans="1:6" ht="12.9" customHeight="1" x14ac:dyDescent="0.25">
      <c r="A6" s="372"/>
      <c r="B6" s="372"/>
      <c r="C6" s="372"/>
      <c r="D6" s="372"/>
      <c r="E6" s="372"/>
      <c r="F6" s="372"/>
    </row>
    <row r="7" spans="1:6" ht="12.9" customHeight="1" x14ac:dyDescent="0.25">
      <c r="A7" s="372"/>
      <c r="B7" s="372"/>
      <c r="C7" s="372"/>
      <c r="D7" s="372"/>
      <c r="E7" s="372"/>
      <c r="F7" s="372"/>
    </row>
    <row r="8" spans="1:6" ht="12.9" customHeight="1" x14ac:dyDescent="0.25">
      <c r="A8" s="372"/>
      <c r="B8" s="372"/>
      <c r="C8" s="372"/>
      <c r="D8" s="372"/>
      <c r="E8" s="372"/>
      <c r="F8" s="372"/>
    </row>
    <row r="9" spans="1:6" ht="12.9" customHeight="1" x14ac:dyDescent="0.25">
      <c r="A9" s="372"/>
      <c r="B9" s="372"/>
      <c r="C9" s="372"/>
      <c r="D9" s="372"/>
      <c r="E9" s="372"/>
      <c r="F9" s="372"/>
    </row>
    <row r="10" spans="1:6" ht="12.9" customHeight="1" x14ac:dyDescent="0.25">
      <c r="A10" s="372"/>
      <c r="B10" s="372"/>
      <c r="C10" s="372"/>
      <c r="D10" s="372"/>
      <c r="E10" s="372"/>
      <c r="F10" s="372"/>
    </row>
    <row r="11" spans="1:6" ht="12.9" customHeight="1" x14ac:dyDescent="0.25">
      <c r="A11" s="372"/>
      <c r="B11" s="372"/>
      <c r="C11" s="372"/>
      <c r="D11" s="372"/>
      <c r="E11" s="372"/>
      <c r="F11" s="372"/>
    </row>
    <row r="12" spans="1:6" ht="12.9" customHeight="1" x14ac:dyDescent="0.25">
      <c r="A12" s="372"/>
      <c r="B12" s="372"/>
      <c r="C12" s="372"/>
      <c r="D12" s="372"/>
      <c r="E12" s="372"/>
      <c r="F12" s="372"/>
    </row>
    <row r="13" spans="1:6" ht="12.9" customHeight="1" x14ac:dyDescent="0.25">
      <c r="A13" s="372"/>
      <c r="B13" s="372"/>
      <c r="C13" s="372"/>
      <c r="D13" s="372"/>
      <c r="E13" s="372"/>
      <c r="F13" s="372"/>
    </row>
    <row r="14" spans="1:6" ht="12.9" customHeight="1" x14ac:dyDescent="0.25">
      <c r="A14" s="372"/>
      <c r="B14" s="372"/>
      <c r="C14" s="372"/>
      <c r="D14" s="372"/>
      <c r="E14" s="372"/>
      <c r="F14" s="372"/>
    </row>
    <row r="15" spans="1:6" ht="12.9" customHeight="1" x14ac:dyDescent="0.25">
      <c r="A15" s="403"/>
      <c r="B15" s="403"/>
      <c r="C15" s="403"/>
      <c r="D15" s="403"/>
      <c r="E15" s="403"/>
      <c r="F15" s="403"/>
    </row>
    <row r="18" spans="1:6" s="377" customFormat="1" ht="30" customHeight="1" x14ac:dyDescent="0.25">
      <c r="A18" s="378" t="s">
        <v>634</v>
      </c>
      <c r="B18" s="378" t="s">
        <v>636</v>
      </c>
      <c r="C18" s="378" t="s">
        <v>635</v>
      </c>
      <c r="D18" s="378" t="s">
        <v>637</v>
      </c>
      <c r="E18" s="379" t="s">
        <v>633</v>
      </c>
      <c r="F18" s="383" t="s">
        <v>639</v>
      </c>
    </row>
    <row r="19" spans="1:6" ht="18" customHeight="1" x14ac:dyDescent="0.25">
      <c r="A19" s="373">
        <v>1</v>
      </c>
      <c r="B19" s="374"/>
      <c r="C19" s="375"/>
      <c r="D19" s="375"/>
      <c r="E19" s="380"/>
      <c r="F19" s="384"/>
    </row>
    <row r="20" spans="1:6" ht="18" customHeight="1" x14ac:dyDescent="0.25">
      <c r="A20" s="373">
        <v>2</v>
      </c>
      <c r="B20" s="375"/>
      <c r="C20" s="375"/>
      <c r="D20" s="375"/>
      <c r="E20" s="380"/>
      <c r="F20" s="384"/>
    </row>
    <row r="21" spans="1:6" ht="18" customHeight="1" x14ac:dyDescent="0.25">
      <c r="A21" s="373">
        <v>3</v>
      </c>
      <c r="B21" s="375"/>
      <c r="C21" s="375"/>
      <c r="D21" s="375"/>
      <c r="E21" s="380"/>
      <c r="F21" s="384"/>
    </row>
    <row r="22" spans="1:6" ht="18" customHeight="1" x14ac:dyDescent="0.25">
      <c r="A22" s="373">
        <v>4</v>
      </c>
      <c r="B22" s="375"/>
      <c r="C22" s="375"/>
      <c r="D22" s="375"/>
      <c r="E22" s="380"/>
      <c r="F22" s="384"/>
    </row>
    <row r="23" spans="1:6" ht="18" customHeight="1" x14ac:dyDescent="0.25">
      <c r="A23" s="373">
        <v>5</v>
      </c>
      <c r="B23" s="375"/>
      <c r="C23" s="375"/>
      <c r="D23" s="375"/>
      <c r="E23" s="380"/>
      <c r="F23" s="384"/>
    </row>
    <row r="24" spans="1:6" ht="18" customHeight="1" x14ac:dyDescent="0.25">
      <c r="A24" s="373">
        <v>6</v>
      </c>
      <c r="B24" s="375"/>
      <c r="C24" s="375"/>
      <c r="D24" s="375"/>
      <c r="E24" s="380"/>
      <c r="F24" s="384"/>
    </row>
    <row r="25" spans="1:6" ht="18" customHeight="1" x14ac:dyDescent="0.25">
      <c r="A25" s="373">
        <v>7</v>
      </c>
      <c r="B25" s="375"/>
      <c r="C25" s="375"/>
      <c r="D25" s="375"/>
      <c r="E25" s="380"/>
      <c r="F25" s="384"/>
    </row>
    <row r="26" spans="1:6" ht="18" customHeight="1" x14ac:dyDescent="0.25">
      <c r="A26" s="373">
        <v>8</v>
      </c>
      <c r="B26" s="375"/>
      <c r="C26" s="375"/>
      <c r="D26" s="375"/>
      <c r="E26" s="380"/>
      <c r="F26" s="384"/>
    </row>
    <row r="27" spans="1:6" ht="18" customHeight="1" x14ac:dyDescent="0.25">
      <c r="A27" s="373">
        <v>9</v>
      </c>
      <c r="B27" s="375"/>
      <c r="C27" s="375"/>
      <c r="D27" s="375"/>
      <c r="E27" s="380"/>
      <c r="F27" s="384"/>
    </row>
    <row r="28" spans="1:6" ht="18" customHeight="1" x14ac:dyDescent="0.25">
      <c r="A28" s="373">
        <v>10</v>
      </c>
      <c r="B28" s="375"/>
      <c r="C28" s="375"/>
      <c r="D28" s="375"/>
      <c r="E28" s="380"/>
      <c r="F28" s="384"/>
    </row>
    <row r="29" spans="1:6" ht="18" customHeight="1" x14ac:dyDescent="0.25">
      <c r="A29" s="373">
        <v>11</v>
      </c>
      <c r="B29" s="375"/>
      <c r="C29" s="375"/>
      <c r="D29" s="375"/>
      <c r="E29" s="380"/>
      <c r="F29" s="384"/>
    </row>
    <row r="30" spans="1:6" ht="18" customHeight="1" x14ac:dyDescent="0.25">
      <c r="A30" s="373">
        <v>12</v>
      </c>
      <c r="B30" s="375"/>
      <c r="C30" s="375"/>
      <c r="D30" s="375"/>
      <c r="E30" s="380"/>
      <c r="F30" s="384"/>
    </row>
    <row r="31" spans="1:6" ht="18" customHeight="1" x14ac:dyDescent="0.25">
      <c r="A31" s="373">
        <v>13</v>
      </c>
      <c r="B31" s="375"/>
      <c r="C31" s="375"/>
      <c r="D31" s="375"/>
      <c r="E31" s="380"/>
      <c r="F31" s="384"/>
    </row>
    <row r="32" spans="1:6" ht="18" customHeight="1" x14ac:dyDescent="0.25">
      <c r="A32" s="373">
        <v>14</v>
      </c>
      <c r="B32" s="375"/>
      <c r="C32" s="375"/>
      <c r="D32" s="375"/>
      <c r="E32" s="380"/>
      <c r="F32" s="384"/>
    </row>
    <row r="33" spans="1:6" ht="18" customHeight="1" x14ac:dyDescent="0.25">
      <c r="A33" s="373">
        <v>15</v>
      </c>
      <c r="B33" s="375"/>
      <c r="C33" s="375"/>
      <c r="D33" s="375"/>
      <c r="E33" s="380"/>
      <c r="F33" s="384"/>
    </row>
    <row r="34" spans="1:6" ht="18" customHeight="1" x14ac:dyDescent="0.25">
      <c r="A34" s="373">
        <v>16</v>
      </c>
      <c r="B34" s="375"/>
      <c r="C34" s="375"/>
      <c r="D34" s="375"/>
      <c r="E34" s="380"/>
      <c r="F34" s="384"/>
    </row>
    <row r="35" spans="1:6" ht="18" customHeight="1" x14ac:dyDescent="0.25">
      <c r="A35" s="373">
        <v>17</v>
      </c>
      <c r="B35" s="375"/>
      <c r="C35" s="375"/>
      <c r="D35" s="375"/>
      <c r="E35" s="380"/>
      <c r="F35" s="384"/>
    </row>
    <row r="36" spans="1:6" ht="18" customHeight="1" x14ac:dyDescent="0.25">
      <c r="A36" s="373">
        <v>18</v>
      </c>
      <c r="B36" s="375"/>
      <c r="C36" s="376"/>
      <c r="D36" s="376"/>
      <c r="E36" s="381"/>
      <c r="F36" s="384"/>
    </row>
    <row r="37" spans="1:6" ht="18" customHeight="1" x14ac:dyDescent="0.25">
      <c r="A37" s="373">
        <v>19</v>
      </c>
      <c r="B37" s="375"/>
      <c r="C37" s="376"/>
      <c r="D37" s="376"/>
      <c r="E37" s="381"/>
      <c r="F37" s="384"/>
    </row>
    <row r="38" spans="1:6" ht="18" customHeight="1" thickBot="1" x14ac:dyDescent="0.3">
      <c r="A38" s="373">
        <v>20</v>
      </c>
      <c r="B38" s="375"/>
      <c r="C38" s="376"/>
      <c r="D38" s="376"/>
      <c r="E38" s="381"/>
      <c r="F38" s="384"/>
    </row>
    <row r="39" spans="1:6" ht="30" customHeight="1" thickBot="1" x14ac:dyDescent="0.3">
      <c r="A39" s="404" t="s">
        <v>140</v>
      </c>
      <c r="B39" s="405"/>
      <c r="C39" s="405"/>
      <c r="D39" s="406"/>
      <c r="E39" s="382">
        <f>SUM(E19:E38)</f>
        <v>0</v>
      </c>
      <c r="F39" s="384"/>
    </row>
    <row r="40" spans="1:6" ht="20.100000000000001" customHeight="1" x14ac:dyDescent="0.25"/>
    <row r="41" spans="1:6" ht="20.100000000000001" customHeight="1" x14ac:dyDescent="0.25"/>
    <row r="42" spans="1:6" ht="20.100000000000001" customHeight="1" x14ac:dyDescent="0.25"/>
    <row r="43" spans="1:6" ht="20.100000000000001" customHeight="1" x14ac:dyDescent="0.25"/>
    <row r="44" spans="1:6" ht="20.100000000000001" customHeight="1" x14ac:dyDescent="0.25"/>
    <row r="45" spans="1:6" ht="20.100000000000001" customHeight="1" x14ac:dyDescent="0.25"/>
    <row r="46" spans="1:6" ht="20.100000000000001" customHeight="1" x14ac:dyDescent="0.25"/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mergeCells count="4">
    <mergeCell ref="A1:F1"/>
    <mergeCell ref="A15:F15"/>
    <mergeCell ref="A2:F2"/>
    <mergeCell ref="A39:D39"/>
  </mergeCells>
  <phoneticPr fontId="20" type="noConversion"/>
  <pageMargins left="0.39370078740157483" right="0.39370078740157483" top="0.98425196850393704" bottom="0.98425196850393704" header="0.51181102362204722" footer="0.51181102362204722"/>
  <pageSetup paperSize="9" scale="93" orientation="portrait" r:id="rId1"/>
  <headerFooter alignWithMargins="0">
    <oddHeader>&amp;C&amp;A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view="pageBreakPreview" zoomScaleNormal="100" zoomScaleSheetLayoutView="100" workbookViewId="0">
      <selection activeCell="A2" sqref="A2:K2"/>
    </sheetView>
  </sheetViews>
  <sheetFormatPr baseColWidth="10" defaultRowHeight="13.2" x14ac:dyDescent="0.25"/>
  <sheetData>
    <row r="2" spans="1:11" s="385" customFormat="1" ht="45.6" customHeight="1" x14ac:dyDescent="0.25">
      <c r="A2" s="410" t="s">
        <v>640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4" spans="1:11" x14ac:dyDescent="0.25">
      <c r="A4" s="407" t="s">
        <v>638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6" spans="1:11" x14ac:dyDescent="0.25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1" x14ac:dyDescent="0.25">
      <c r="A7" s="409"/>
      <c r="B7" s="409"/>
      <c r="C7" s="409"/>
      <c r="D7" s="409"/>
      <c r="E7" s="409"/>
      <c r="F7" s="409"/>
      <c r="G7" s="409"/>
      <c r="H7" s="409"/>
      <c r="I7" s="409"/>
      <c r="J7" s="409"/>
      <c r="K7" s="409"/>
    </row>
    <row r="8" spans="1:11" x14ac:dyDescent="0.25">
      <c r="A8" s="409"/>
      <c r="B8" s="409"/>
      <c r="C8" s="409"/>
      <c r="D8" s="409"/>
      <c r="E8" s="409"/>
      <c r="F8" s="409"/>
      <c r="G8" s="409"/>
      <c r="H8" s="409"/>
      <c r="I8" s="409"/>
      <c r="J8" s="409"/>
      <c r="K8" s="409"/>
    </row>
    <row r="9" spans="1:11" x14ac:dyDescent="0.25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</row>
    <row r="10" spans="1:11" x14ac:dyDescent="0.25">
      <c r="A10" s="409"/>
      <c r="B10" s="409"/>
      <c r="C10" s="409"/>
      <c r="D10" s="409"/>
      <c r="E10" s="409"/>
      <c r="F10" s="409"/>
      <c r="G10" s="409"/>
      <c r="H10" s="409"/>
      <c r="I10" s="409"/>
      <c r="J10" s="409"/>
      <c r="K10" s="409"/>
    </row>
    <row r="11" spans="1:11" x14ac:dyDescent="0.25">
      <c r="A11" s="409"/>
      <c r="B11" s="409"/>
      <c r="C11" s="409"/>
      <c r="D11" s="409"/>
      <c r="E11" s="409"/>
      <c r="F11" s="409"/>
      <c r="G11" s="409"/>
      <c r="H11" s="409"/>
      <c r="I11" s="409"/>
      <c r="J11" s="409"/>
      <c r="K11" s="409"/>
    </row>
  </sheetData>
  <mergeCells count="4">
    <mergeCell ref="A4:K4"/>
    <mergeCell ref="A6:E11"/>
    <mergeCell ref="F6:K11"/>
    <mergeCell ref="A2:K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ASBL-Comptabilité simplifiée</vt:lpstr>
      <vt:lpstr>ASBL-Comptabilité partie double</vt:lpstr>
      <vt:lpstr>Comptabilité communale</vt:lpstr>
      <vt:lpstr>Comptabilité provinciale</vt:lpstr>
      <vt:lpstr>Consolidation</vt:lpstr>
      <vt:lpstr>FRAIS FONCTIONNEMENT ACTIVITES</vt:lpstr>
      <vt:lpstr>Signatures</vt:lpstr>
      <vt:lpstr>Feuil2</vt:lpstr>
      <vt:lpstr>'Comptabilité communale'!Zone_d_impression</vt:lpstr>
    </vt:vector>
  </TitlesOfParts>
  <Company>cfwb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CRUSNA01</dc:creator>
  <cp:lastModifiedBy>Crusnaire Delphine</cp:lastModifiedBy>
  <cp:lastPrinted>2019-03-01T08:11:19Z</cp:lastPrinted>
  <dcterms:created xsi:type="dcterms:W3CDTF">2005-03-30T09:15:20Z</dcterms:created>
  <dcterms:modified xsi:type="dcterms:W3CDTF">2023-02-01T12:39:29Z</dcterms:modified>
</cp:coreProperties>
</file>